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929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8e087fc972994cb/Documents/SUMup/EGIG-data-for-SUMup/"/>
    </mc:Choice>
  </mc:AlternateContent>
  <xr:revisionPtr revIDLastSave="0" documentId="10_ncr:80000008_{81203B36-CC73-4DF4-86C8-0957716F7931}" xr6:coauthVersionLast="47" xr6:coauthVersionMax="47" xr10:uidLastSave="{00000000-0000-0000-0000-000000000000}"/>
  <bookViews>
    <workbookView xWindow="48765" yWindow="135" windowWidth="38625" windowHeight="15225" xr2:uid="{8C8E28E1-F32A-47A8-9DA6-7B64BA6B3899}"/>
  </bookViews>
  <sheets>
    <sheet name="Sheet1" sheetId="1" r:id="rId1"/>
    <sheet name="Sheet2" sheetId="2" r:id="rId2"/>
    <sheet name="Sheet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M45" i="1" l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D17" i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I17" i="1"/>
  <c r="L16" i="1" s="1"/>
  <c r="I18" i="1" l="1"/>
  <c r="I19" i="1" l="1"/>
  <c r="L18" i="1" s="1"/>
  <c r="L17" i="1"/>
  <c r="I20" i="1" l="1"/>
  <c r="L19" i="1" s="1"/>
  <c r="I21" i="1" l="1"/>
  <c r="L20" i="1" s="1"/>
  <c r="I22" i="1" l="1"/>
  <c r="I23" i="1" l="1"/>
  <c r="L22" i="1" s="1"/>
  <c r="L21" i="1"/>
  <c r="I24" i="1" l="1"/>
  <c r="L23" i="1" s="1"/>
  <c r="I25" i="1" l="1"/>
  <c r="I26" i="1" l="1"/>
  <c r="L25" i="1" s="1"/>
  <c r="L24" i="1"/>
  <c r="I27" i="1" l="1"/>
  <c r="I28" i="1" l="1"/>
  <c r="L27" i="1" s="1"/>
  <c r="L26" i="1"/>
  <c r="I29" i="1" l="1"/>
  <c r="L28" i="1"/>
  <c r="I30" i="1" l="1"/>
  <c r="L29" i="1" s="1"/>
  <c r="I31" i="1" l="1"/>
  <c r="I32" i="1" l="1"/>
  <c r="L31" i="1"/>
  <c r="L30" i="1"/>
  <c r="I33" i="1" l="1"/>
  <c r="I34" i="1" l="1"/>
  <c r="L32" i="1"/>
  <c r="I35" i="1" l="1"/>
  <c r="L33" i="1"/>
  <c r="I36" i="1" l="1"/>
  <c r="L34" i="1"/>
  <c r="I37" i="1" l="1"/>
  <c r="L36" i="1" s="1"/>
  <c r="L35" i="1"/>
  <c r="I38" i="1" l="1"/>
  <c r="I39" i="1" l="1"/>
  <c r="L37" i="1"/>
  <c r="I40" i="1" l="1"/>
  <c r="L38" i="1"/>
  <c r="I41" i="1" l="1"/>
  <c r="L39" i="1"/>
  <c r="I42" i="1" l="1"/>
  <c r="L40" i="1"/>
  <c r="I43" i="1" l="1"/>
  <c r="L42" i="1" s="1"/>
  <c r="L41" i="1"/>
  <c r="I44" i="1" l="1"/>
  <c r="L43" i="1" s="1"/>
  <c r="I45" i="1" l="1"/>
  <c r="I46" i="1" l="1"/>
  <c r="L45" i="1" s="1"/>
  <c r="L44" i="1"/>
</calcChain>
</file>

<file path=xl/sharedStrings.xml><?xml version="1.0" encoding="utf-8"?>
<sst xmlns="http://purl.oclc.org/ooxml/spreadsheetml/main" count="38" uniqueCount="35">
  <si>
    <t>Tube</t>
  </si>
  <si>
    <t># Pieces</t>
  </si>
  <si>
    <t>Length</t>
  </si>
  <si>
    <t>Top depth</t>
  </si>
  <si>
    <t>Diameter</t>
  </si>
  <si>
    <t>Weight</t>
  </si>
  <si>
    <t>Density</t>
  </si>
  <si>
    <t>Mid Depth</t>
  </si>
  <si>
    <t>Run</t>
  </si>
  <si>
    <t>0.900 m run missing after run 10</t>
  </si>
  <si>
    <t>Profile name</t>
  </si>
  <si>
    <t>Access hole diameter</t>
  </si>
  <si>
    <t>Measurement method</t>
  </si>
  <si>
    <t>gravimetric</t>
  </si>
  <si>
    <t>ice core segments measured on site</t>
  </si>
  <si>
    <t>Calibration eq</t>
  </si>
  <si>
    <t>N/A</t>
  </si>
  <si>
    <t>Date</t>
  </si>
  <si>
    <t>Latitude</t>
  </si>
  <si>
    <t>N</t>
  </si>
  <si>
    <t>Longitude</t>
  </si>
  <si>
    <t>W</t>
  </si>
  <si>
    <t>Elevation</t>
  </si>
  <si>
    <t>m</t>
  </si>
  <si>
    <t>(nominal)</t>
  </si>
  <si>
    <t>Density error</t>
  </si>
  <si>
    <t>NaN</t>
  </si>
  <si>
    <t>Short ref</t>
  </si>
  <si>
    <t>Bibtex-key</t>
  </si>
  <si>
    <t>Data from</t>
  </si>
  <si>
    <t>Site name</t>
  </si>
  <si>
    <t>Meg_grav_2004</t>
  </si>
  <si>
    <t>0.085 m</t>
  </si>
  <si>
    <t>Summit-Meg</t>
  </si>
  <si>
    <t>Bob Hawley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</si>
</sst>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2" formatCode="0.000"/>
    <numFmt numFmtId="173" formatCode="yyyy\-mm\-dd;@"/>
  </numFmts>
  <fonts count="3" x14ac:knownFonts="1">
    <font>
      <sz val="10"/>
      <name val="Arial"/>
    </font>
    <font>
      <sz val="8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72" fontId="0" fillId="0" borderId="0" xfId="0" applyNumberFormat="1"/>
    <xf numFmtId="1" fontId="0" fillId="0" borderId="0" xfId="0" applyNumberFormat="1"/>
    <xf numFmtId="0" fontId="2" fillId="0" borderId="0" xfId="0" applyFont="1"/>
    <xf numFmtId="173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06127442995175E-2"/>
          <c:y val="0.16063879314686033"/>
          <c:w val="0.83335937492727752"/>
          <c:h val="0.7126932372008592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Sheet1!$M$15</c:f>
              <c:strCache>
                <c:ptCount val="1"/>
                <c:pt idx="0">
                  <c:v>Density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Sheet1!$L$16:$L$45</c:f>
              <c:numCache>
                <c:formatCode>0.000</c:formatCode>
                <c:ptCount val="30"/>
                <c:pt idx="0">
                  <c:v>0.45</c:v>
                </c:pt>
                <c:pt idx="1">
                  <c:v>1.41</c:v>
                </c:pt>
                <c:pt idx="2">
                  <c:v>2.3725000000000001</c:v>
                </c:pt>
                <c:pt idx="3">
                  <c:v>3.3525</c:v>
                </c:pt>
                <c:pt idx="4">
                  <c:v>4.3900000000000006</c:v>
                </c:pt>
                <c:pt idx="5">
                  <c:v>5.3975000000000009</c:v>
                </c:pt>
                <c:pt idx="6">
                  <c:v>6.4050000000000011</c:v>
                </c:pt>
                <c:pt idx="7">
                  <c:v>7.3800000000000008</c:v>
                </c:pt>
                <c:pt idx="8">
                  <c:v>8.375</c:v>
                </c:pt>
                <c:pt idx="9">
                  <c:v>9.4125000000000014</c:v>
                </c:pt>
                <c:pt idx="10">
                  <c:v>10.430000000000001</c:v>
                </c:pt>
                <c:pt idx="11">
                  <c:v>11.405000000000001</c:v>
                </c:pt>
                <c:pt idx="12">
                  <c:v>12.38</c:v>
                </c:pt>
                <c:pt idx="13">
                  <c:v>13.3925</c:v>
                </c:pt>
                <c:pt idx="14">
                  <c:v>14.395</c:v>
                </c:pt>
                <c:pt idx="15">
                  <c:v>15.404999999999999</c:v>
                </c:pt>
                <c:pt idx="16">
                  <c:v>16.445</c:v>
                </c:pt>
                <c:pt idx="17">
                  <c:v>17.484999999999999</c:v>
                </c:pt>
                <c:pt idx="18">
                  <c:v>18.512499999999996</c:v>
                </c:pt>
                <c:pt idx="19">
                  <c:v>19.547499999999999</c:v>
                </c:pt>
                <c:pt idx="20">
                  <c:v>20.527499999999996</c:v>
                </c:pt>
                <c:pt idx="21">
                  <c:v>21.497499999999999</c:v>
                </c:pt>
                <c:pt idx="22">
                  <c:v>22.462499999999999</c:v>
                </c:pt>
                <c:pt idx="23">
                  <c:v>23.387499999999996</c:v>
                </c:pt>
                <c:pt idx="24">
                  <c:v>24.352499999999999</c:v>
                </c:pt>
                <c:pt idx="25">
                  <c:v>25.324999999999996</c:v>
                </c:pt>
                <c:pt idx="26">
                  <c:v>26.307499999999997</c:v>
                </c:pt>
                <c:pt idx="27">
                  <c:v>27.302499999999998</c:v>
                </c:pt>
                <c:pt idx="28">
                  <c:v>28.307499999999997</c:v>
                </c:pt>
                <c:pt idx="29">
                  <c:v>29.297499999999999</c:v>
                </c:pt>
              </c:numCache>
            </c:numRef>
          </c:xVal>
          <c:yVal>
            <c:numRef>
              <c:f>Sheet1!$M$16:$M$45</c:f>
              <c:numCache>
                <c:formatCode>General</c:formatCode>
                <c:ptCount val="30"/>
                <c:pt idx="0">
                  <c:v>0.33359883577211824</c:v>
                </c:pt>
                <c:pt idx="1">
                  <c:v>0.36471933549752805</c:v>
                </c:pt>
                <c:pt idx="2">
                  <c:v>0.37109425995263462</c:v>
                </c:pt>
                <c:pt idx="3">
                  <c:v>0.39093832668582312</c:v>
                </c:pt>
                <c:pt idx="4">
                  <c:v>0.41425261820216214</c:v>
                </c:pt>
                <c:pt idx="5">
                  <c:v>0.4509004316816711</c:v>
                </c:pt>
                <c:pt idx="6">
                  <c:v>0.44511440287159371</c:v>
                </c:pt>
                <c:pt idx="7">
                  <c:v>0.47783240629222007</c:v>
                </c:pt>
                <c:pt idx="8">
                  <c:v>0.48140430667504097</c:v>
                </c:pt>
                <c:pt idx="9">
                  <c:v>0.49730556296845235</c:v>
                </c:pt>
                <c:pt idx="10">
                  <c:v>0.51222077704083435</c:v>
                </c:pt>
                <c:pt idx="11">
                  <c:v>0.5212962579380096</c:v>
                </c:pt>
                <c:pt idx="12">
                  <c:v>0.52637392200952626</c:v>
                </c:pt>
                <c:pt idx="13">
                  <c:v>0.5418496191362272</c:v>
                </c:pt>
                <c:pt idx="14">
                  <c:v>0.5412950289313021</c:v>
                </c:pt>
                <c:pt idx="15">
                  <c:v>0.5545453333004261</c:v>
                </c:pt>
                <c:pt idx="16">
                  <c:v>0.56252655761536152</c:v>
                </c:pt>
                <c:pt idx="17">
                  <c:v>0.5729748538792524</c:v>
                </c:pt>
                <c:pt idx="18">
                  <c:v>0.58785092454064192</c:v>
                </c:pt>
                <c:pt idx="19">
                  <c:v>0.58821387016188542</c:v>
                </c:pt>
                <c:pt idx="20">
                  <c:v>0.58629405465298468</c:v>
                </c:pt>
                <c:pt idx="21">
                  <c:v>0.60350526383982384</c:v>
                </c:pt>
                <c:pt idx="22">
                  <c:v>0.60692242778587158</c:v>
                </c:pt>
                <c:pt idx="23">
                  <c:v>0.60800184658140788</c:v>
                </c:pt>
                <c:pt idx="24">
                  <c:v>0.60858867677889217</c:v>
                </c:pt>
                <c:pt idx="25">
                  <c:v>0.62410409812923118</c:v>
                </c:pt>
                <c:pt idx="26">
                  <c:v>0.62113740650863536</c:v>
                </c:pt>
                <c:pt idx="27">
                  <c:v>0.62706922078018701</c:v>
                </c:pt>
                <c:pt idx="28">
                  <c:v>0.63814372123748253</c:v>
                </c:pt>
                <c:pt idx="29">
                  <c:v>0.63402343948430118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E5-44CB-B9C0-60B9481B3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6731744"/>
        <c:axId val="1"/>
      </c:scatterChart>
      <c:valAx>
        <c:axId val="1266731744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475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475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673174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1831372545369222"/>
          <c:y val="2.9412736773368791E-2"/>
          <c:w val="0.17974417890588337"/>
          <c:h val="5.882547354673758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35" b="0" i="0" u="none" strike="noStrike" baseline="0%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75" b="0" i="0" u="none" strike="noStrike" baseline="0%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13</xdr:col>
      <xdr:colOff>261938</xdr:colOff>
      <xdr:row>16</xdr:row>
      <xdr:rowOff>28575</xdr:rowOff>
    </xdr:from>
    <xdr:to>
      <xdr:col>22</xdr:col>
      <xdr:colOff>261938</xdr:colOff>
      <xdr:row>42</xdr:row>
      <xdr:rowOff>23813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77AF396F-41CF-C3C3-E34F-C15FE61854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596D6-15E9-43BA-9C46-E98D82D50BBE}">
  <dimension ref="A1:M62"/>
  <sheetViews>
    <sheetView tabSelected="1" workbookViewId="0">
      <selection activeCell="D11" sqref="D11"/>
    </sheetView>
  </sheetViews>
  <sheetFormatPr defaultRowHeight="12.75" x14ac:dyDescent="0.35"/>
  <cols>
    <col min="1" max="1" width="21.86328125" customWidth="1"/>
    <col min="2" max="2" width="15.46484375" customWidth="1"/>
    <col min="3" max="4" width="9.1328125" style="1" customWidth="1"/>
    <col min="8" max="10" width="9.1328125" style="1" customWidth="1"/>
    <col min="11" max="11" width="9.1328125" style="2" customWidth="1"/>
    <col min="12" max="12" width="9.1328125" style="1" customWidth="1"/>
  </cols>
  <sheetData>
    <row r="1" spans="1:13" s="3" customFormat="1" ht="12.75" customHeight="1" x14ac:dyDescent="0.35">
      <c r="A1" s="3" t="s">
        <v>10</v>
      </c>
      <c r="B1" s="3" t="s">
        <v>31</v>
      </c>
    </row>
    <row r="2" spans="1:13" s="3" customFormat="1" ht="12.75" customHeight="1" x14ac:dyDescent="0.35">
      <c r="A2" s="3" t="s">
        <v>11</v>
      </c>
      <c r="B2" s="3" t="s">
        <v>32</v>
      </c>
    </row>
    <row r="3" spans="1:13" s="3" customFormat="1" ht="12.75" customHeight="1" x14ac:dyDescent="0.35">
      <c r="A3" s="3" t="s">
        <v>12</v>
      </c>
      <c r="B3" s="3" t="s">
        <v>13</v>
      </c>
      <c r="C3" s="3" t="s">
        <v>14</v>
      </c>
    </row>
    <row r="4" spans="1:13" s="3" customFormat="1" ht="12.75" customHeight="1" x14ac:dyDescent="0.35">
      <c r="A4" s="3" t="s">
        <v>15</v>
      </c>
      <c r="B4" s="3" t="s">
        <v>16</v>
      </c>
    </row>
    <row r="5" spans="1:13" s="3" customFormat="1" ht="12.75" customHeight="1" x14ac:dyDescent="0.35">
      <c r="A5" s="3" t="s">
        <v>17</v>
      </c>
      <c r="B5" s="4" t="d">
        <v>1905-06-26</v>
      </c>
    </row>
    <row r="6" spans="1:13" s="3" customFormat="1" ht="12.75" customHeight="1" x14ac:dyDescent="0.35">
      <c r="A6" s="3" t="s">
        <v>18</v>
      </c>
      <c r="B6" s="3">
        <v>72.581599999999995</v>
      </c>
      <c r="C6" s="3" t="s">
        <v>19</v>
      </c>
    </row>
    <row r="7" spans="1:13" s="3" customFormat="1" ht="12.75" customHeight="1" x14ac:dyDescent="0.35">
      <c r="A7" s="3" t="s">
        <v>20</v>
      </c>
      <c r="B7" s="3">
        <v>-38.475299999999997</v>
      </c>
      <c r="C7" s="3" t="s">
        <v>21</v>
      </c>
    </row>
    <row r="8" spans="1:13" s="3" customFormat="1" ht="12.75" customHeight="1" x14ac:dyDescent="0.35">
      <c r="A8" s="3" t="s">
        <v>22</v>
      </c>
      <c r="B8" s="3">
        <v>3252</v>
      </c>
      <c r="C8" s="3" t="s">
        <v>23</v>
      </c>
      <c r="D8" s="3" t="s">
        <v>24</v>
      </c>
    </row>
    <row r="9" spans="1:13" s="3" customFormat="1" ht="12.75" customHeight="1" x14ac:dyDescent="0.35">
      <c r="A9" s="3" t="s">
        <v>25</v>
      </c>
      <c r="B9" s="3" t="s">
        <v>26</v>
      </c>
    </row>
    <row r="10" spans="1:13" s="3" customFormat="1" ht="12.75" customHeight="1" x14ac:dyDescent="0.35">
      <c r="A10" s="3" t="s">
        <v>27</v>
      </c>
    </row>
    <row r="11" spans="1:13" s="3" customFormat="1" ht="12.75" customHeight="1" x14ac:dyDescent="0.35">
      <c r="A11" s="3" t="s">
        <v>28</v>
      </c>
    </row>
    <row r="12" spans="1:13" s="3" customFormat="1" ht="12.75" customHeight="1" x14ac:dyDescent="0.35">
      <c r="A12" s="3" t="s">
        <v>29</v>
      </c>
      <c r="B12" s="3" t="s">
        <v>34</v>
      </c>
    </row>
    <row r="13" spans="1:13" s="3" customFormat="1" ht="12.75" customHeight="1" x14ac:dyDescent="0.35">
      <c r="A13" s="3" t="s">
        <v>30</v>
      </c>
      <c r="B13" s="3" t="s">
        <v>33</v>
      </c>
    </row>
    <row r="15" spans="1:13" x14ac:dyDescent="0.35">
      <c r="A15" t="s">
        <v>8</v>
      </c>
      <c r="B15" t="s">
        <v>1</v>
      </c>
      <c r="C15" s="1" t="s">
        <v>2</v>
      </c>
      <c r="D15" s="1" t="s">
        <v>3</v>
      </c>
      <c r="F15" t="s">
        <v>0</v>
      </c>
      <c r="G15" t="s">
        <v>1</v>
      </c>
      <c r="H15" s="1" t="s">
        <v>2</v>
      </c>
      <c r="I15" s="1" t="s">
        <v>3</v>
      </c>
      <c r="J15" s="1" t="s">
        <v>4</v>
      </c>
      <c r="K15" s="2" t="s">
        <v>5</v>
      </c>
      <c r="L15" s="1" t="s">
        <v>7</v>
      </c>
      <c r="M15" s="1" t="s">
        <v>6</v>
      </c>
    </row>
    <row r="16" spans="1:13" x14ac:dyDescent="0.35">
      <c r="A16">
        <v>1</v>
      </c>
      <c r="B16">
        <v>5</v>
      </c>
      <c r="C16" s="1">
        <v>1.92</v>
      </c>
      <c r="D16" s="1">
        <v>0</v>
      </c>
      <c r="F16">
        <v>1</v>
      </c>
      <c r="G16">
        <v>4</v>
      </c>
      <c r="H16" s="1">
        <v>0.9</v>
      </c>
      <c r="I16" s="1">
        <v>0</v>
      </c>
      <c r="J16" s="1">
        <v>3.7749999999999999</v>
      </c>
      <c r="K16" s="2">
        <v>2168</v>
      </c>
      <c r="L16" s="1">
        <f>(I16+I17)/2</f>
        <v>0.45</v>
      </c>
      <c r="M16">
        <f>K16/(H16*314.16*(J16*1.27)^2)</f>
        <v>0.33359883577211824</v>
      </c>
    </row>
    <row r="17" spans="1:13" x14ac:dyDescent="0.35">
      <c r="A17">
        <v>2</v>
      </c>
      <c r="B17">
        <v>2</v>
      </c>
      <c r="C17" s="1">
        <v>0.90500000000000003</v>
      </c>
      <c r="D17" s="1">
        <f>C16+D16</f>
        <v>1.92</v>
      </c>
      <c r="F17">
        <v>2</v>
      </c>
      <c r="G17">
        <v>2</v>
      </c>
      <c r="H17" s="1">
        <v>1.02</v>
      </c>
      <c r="I17" s="1">
        <f>H16+I16</f>
        <v>0.9</v>
      </c>
      <c r="J17" s="1">
        <v>3.9249999999999998</v>
      </c>
      <c r="K17" s="2">
        <v>2904</v>
      </c>
      <c r="L17" s="1">
        <f t="shared" ref="L17:L45" si="0">(I17+I18)/2</f>
        <v>1.41</v>
      </c>
      <c r="M17">
        <f t="shared" ref="M17:M45" si="1">K17/(H17*314.16*(J17*1.27)^2)</f>
        <v>0.36471933549752805</v>
      </c>
    </row>
    <row r="18" spans="1:13" x14ac:dyDescent="0.35">
      <c r="A18">
        <v>3</v>
      </c>
      <c r="B18">
        <v>1</v>
      </c>
      <c r="C18" s="1">
        <v>1.0549999999999999</v>
      </c>
      <c r="D18" s="1">
        <f t="shared" ref="D18:D43" si="2">C17+D17</f>
        <v>2.8250000000000002</v>
      </c>
      <c r="F18">
        <v>3</v>
      </c>
      <c r="G18">
        <v>2</v>
      </c>
      <c r="H18" s="1">
        <v>0.90500000000000003</v>
      </c>
      <c r="I18" s="1">
        <f t="shared" ref="I18:I46" si="3">H17+I17</f>
        <v>1.92</v>
      </c>
      <c r="J18" s="1">
        <v>3.9350000000000001</v>
      </c>
      <c r="K18" s="2">
        <v>2635</v>
      </c>
      <c r="L18" s="1">
        <f t="shared" si="0"/>
        <v>2.3725000000000001</v>
      </c>
      <c r="M18">
        <f t="shared" si="1"/>
        <v>0.37109425995263462</v>
      </c>
    </row>
    <row r="19" spans="1:13" x14ac:dyDescent="0.35">
      <c r="A19">
        <v>4</v>
      </c>
      <c r="B19">
        <v>1</v>
      </c>
      <c r="C19" s="1">
        <v>0.78</v>
      </c>
      <c r="D19" s="1">
        <f t="shared" si="2"/>
        <v>3.88</v>
      </c>
      <c r="F19">
        <v>4</v>
      </c>
      <c r="G19">
        <v>1</v>
      </c>
      <c r="H19" s="1">
        <v>1.0549999999999999</v>
      </c>
      <c r="I19" s="1">
        <f t="shared" si="3"/>
        <v>2.8250000000000002</v>
      </c>
      <c r="J19" s="1">
        <v>3.9350000000000001</v>
      </c>
      <c r="K19" s="2">
        <v>3236</v>
      </c>
      <c r="L19" s="1">
        <f t="shared" si="0"/>
        <v>3.3525</v>
      </c>
      <c r="M19">
        <f t="shared" si="1"/>
        <v>0.39093832668582312</v>
      </c>
    </row>
    <row r="20" spans="1:13" x14ac:dyDescent="0.35">
      <c r="A20">
        <v>5</v>
      </c>
      <c r="B20">
        <v>2</v>
      </c>
      <c r="C20" s="1">
        <v>1.23</v>
      </c>
      <c r="D20" s="1">
        <f t="shared" si="2"/>
        <v>4.66</v>
      </c>
      <c r="F20">
        <v>5</v>
      </c>
      <c r="G20">
        <v>2</v>
      </c>
      <c r="H20" s="1">
        <v>1.02</v>
      </c>
      <c r="I20" s="1">
        <f t="shared" si="3"/>
        <v>3.88</v>
      </c>
      <c r="J20" s="1">
        <v>3.92</v>
      </c>
      <c r="K20" s="2">
        <v>3290</v>
      </c>
      <c r="L20" s="1">
        <f t="shared" si="0"/>
        <v>4.3900000000000006</v>
      </c>
      <c r="M20">
        <f t="shared" si="1"/>
        <v>0.41425261820216214</v>
      </c>
    </row>
    <row r="21" spans="1:13" x14ac:dyDescent="0.35">
      <c r="A21">
        <v>6</v>
      </c>
      <c r="B21">
        <v>2</v>
      </c>
      <c r="C21" s="1">
        <v>1.21</v>
      </c>
      <c r="D21" s="1">
        <f t="shared" si="2"/>
        <v>5.8900000000000006</v>
      </c>
      <c r="F21">
        <v>6</v>
      </c>
      <c r="G21">
        <v>2</v>
      </c>
      <c r="H21" s="1">
        <v>0.995</v>
      </c>
      <c r="I21" s="1">
        <f t="shared" si="3"/>
        <v>4.9000000000000004</v>
      </c>
      <c r="J21" s="1">
        <v>3.9750000000000001</v>
      </c>
      <c r="K21" s="2">
        <v>3592</v>
      </c>
      <c r="L21" s="1">
        <f t="shared" si="0"/>
        <v>5.3975000000000009</v>
      </c>
      <c r="M21">
        <f t="shared" si="1"/>
        <v>0.4509004316816711</v>
      </c>
    </row>
    <row r="22" spans="1:13" x14ac:dyDescent="0.35">
      <c r="A22">
        <v>7</v>
      </c>
      <c r="B22">
        <v>3</v>
      </c>
      <c r="C22" s="1">
        <v>1.1850000000000001</v>
      </c>
      <c r="D22" s="1">
        <f t="shared" si="2"/>
        <v>7.1000000000000005</v>
      </c>
      <c r="F22">
        <v>7</v>
      </c>
      <c r="G22">
        <v>2</v>
      </c>
      <c r="H22" s="1">
        <v>1.02</v>
      </c>
      <c r="I22" s="1">
        <f t="shared" si="3"/>
        <v>5.8950000000000005</v>
      </c>
      <c r="J22" s="1">
        <v>3.9750000000000001</v>
      </c>
      <c r="K22" s="2">
        <v>3635</v>
      </c>
      <c r="L22" s="1">
        <f t="shared" si="0"/>
        <v>6.4050000000000011</v>
      </c>
      <c r="M22">
        <f t="shared" si="1"/>
        <v>0.44511440287159371</v>
      </c>
    </row>
    <row r="23" spans="1:13" x14ac:dyDescent="0.35">
      <c r="A23">
        <v>8</v>
      </c>
      <c r="B23">
        <v>2</v>
      </c>
      <c r="C23" s="1">
        <v>1.2450000000000001</v>
      </c>
      <c r="D23" s="1">
        <f t="shared" si="2"/>
        <v>8.2850000000000001</v>
      </c>
      <c r="F23">
        <v>8</v>
      </c>
      <c r="G23">
        <v>3</v>
      </c>
      <c r="H23" s="1">
        <v>0.93</v>
      </c>
      <c r="I23" s="1">
        <f t="shared" si="3"/>
        <v>6.9150000000000009</v>
      </c>
      <c r="J23" s="1">
        <v>3.9649999999999999</v>
      </c>
      <c r="K23" s="2">
        <v>3540</v>
      </c>
      <c r="L23" s="1">
        <f t="shared" si="0"/>
        <v>7.3800000000000008</v>
      </c>
      <c r="M23">
        <f t="shared" si="1"/>
        <v>0.47783240629222007</v>
      </c>
    </row>
    <row r="24" spans="1:13" x14ac:dyDescent="0.35">
      <c r="A24">
        <v>9</v>
      </c>
      <c r="B24">
        <v>2</v>
      </c>
      <c r="C24" s="1">
        <v>1.1100000000000001</v>
      </c>
      <c r="D24" s="1">
        <f t="shared" si="2"/>
        <v>9.5300000000000011</v>
      </c>
      <c r="F24">
        <v>9</v>
      </c>
      <c r="G24">
        <v>2</v>
      </c>
      <c r="H24" s="1">
        <v>1.06</v>
      </c>
      <c r="I24" s="1">
        <f t="shared" si="3"/>
        <v>7.8450000000000006</v>
      </c>
      <c r="J24" s="1">
        <v>3.9649999999999999</v>
      </c>
      <c r="K24" s="2">
        <v>4065</v>
      </c>
      <c r="L24" s="1">
        <f t="shared" si="0"/>
        <v>8.375</v>
      </c>
      <c r="M24">
        <f t="shared" si="1"/>
        <v>0.48140430667504097</v>
      </c>
    </row>
    <row r="25" spans="1:13" x14ac:dyDescent="0.35">
      <c r="A25">
        <v>10</v>
      </c>
      <c r="B25">
        <v>2</v>
      </c>
      <c r="C25" s="1">
        <v>1.2250000000000001</v>
      </c>
      <c r="D25" s="1">
        <f t="shared" si="2"/>
        <v>10.64</v>
      </c>
      <c r="F25">
        <v>10</v>
      </c>
      <c r="G25">
        <v>2</v>
      </c>
      <c r="H25" s="1">
        <v>1.0149999999999999</v>
      </c>
      <c r="I25" s="1">
        <f t="shared" si="3"/>
        <v>8.9050000000000011</v>
      </c>
      <c r="J25" s="1">
        <v>3.9649999999999999</v>
      </c>
      <c r="K25" s="2">
        <v>4021</v>
      </c>
      <c r="L25" s="1">
        <f t="shared" si="0"/>
        <v>9.4125000000000014</v>
      </c>
      <c r="M25">
        <f t="shared" si="1"/>
        <v>0.49730556296845235</v>
      </c>
    </row>
    <row r="26" spans="1:13" x14ac:dyDescent="0.35">
      <c r="A26">
        <v>11</v>
      </c>
      <c r="B26">
        <v>1</v>
      </c>
      <c r="C26" s="1">
        <v>0.995</v>
      </c>
      <c r="D26" s="1">
        <f t="shared" si="2"/>
        <v>11.865</v>
      </c>
      <c r="F26">
        <v>11</v>
      </c>
      <c r="G26">
        <v>3</v>
      </c>
      <c r="H26" s="1">
        <v>1.02</v>
      </c>
      <c r="I26" s="1">
        <f t="shared" si="3"/>
        <v>9.9200000000000017</v>
      </c>
      <c r="J26" s="1">
        <v>3.9649999999999999</v>
      </c>
      <c r="K26" s="2">
        <v>4162</v>
      </c>
      <c r="L26" s="1">
        <f t="shared" si="0"/>
        <v>10.430000000000001</v>
      </c>
      <c r="M26">
        <f t="shared" si="1"/>
        <v>0.51222077704083435</v>
      </c>
    </row>
    <row r="27" spans="1:13" x14ac:dyDescent="0.35">
      <c r="A27">
        <v>12</v>
      </c>
      <c r="B27">
        <v>2</v>
      </c>
      <c r="C27" s="1">
        <v>1.1299999999999999</v>
      </c>
      <c r="D27" s="1">
        <f t="shared" si="2"/>
        <v>12.86</v>
      </c>
      <c r="F27">
        <v>12</v>
      </c>
      <c r="G27">
        <v>2</v>
      </c>
      <c r="H27" s="1">
        <v>0.93</v>
      </c>
      <c r="I27" s="1">
        <f t="shared" si="3"/>
        <v>10.940000000000001</v>
      </c>
      <c r="J27" s="1">
        <v>3.9649999999999999</v>
      </c>
      <c r="K27" s="2">
        <v>3862</v>
      </c>
      <c r="L27" s="1">
        <f t="shared" si="0"/>
        <v>11.405000000000001</v>
      </c>
      <c r="M27">
        <f t="shared" si="1"/>
        <v>0.5212962579380096</v>
      </c>
    </row>
    <row r="28" spans="1:13" x14ac:dyDescent="0.35">
      <c r="A28">
        <v>13</v>
      </c>
      <c r="B28">
        <v>2</v>
      </c>
      <c r="C28" s="1">
        <v>1.2150000000000001</v>
      </c>
      <c r="D28" s="1">
        <f t="shared" si="2"/>
        <v>13.989999999999998</v>
      </c>
      <c r="F28">
        <v>13</v>
      </c>
      <c r="G28">
        <v>2</v>
      </c>
      <c r="H28" s="1">
        <v>1.02</v>
      </c>
      <c r="I28" s="1">
        <f t="shared" si="3"/>
        <v>11.870000000000001</v>
      </c>
      <c r="J28" s="1">
        <v>3.9649999999999999</v>
      </c>
      <c r="K28" s="2">
        <v>4277</v>
      </c>
      <c r="L28" s="1">
        <f t="shared" si="0"/>
        <v>12.38</v>
      </c>
      <c r="M28">
        <f t="shared" si="1"/>
        <v>0.52637392200952626</v>
      </c>
    </row>
    <row r="29" spans="1:13" x14ac:dyDescent="0.35">
      <c r="A29">
        <v>14</v>
      </c>
      <c r="B29">
        <v>1</v>
      </c>
      <c r="C29" s="1">
        <v>0.875</v>
      </c>
      <c r="D29" s="1">
        <f t="shared" si="2"/>
        <v>15.204999999999998</v>
      </c>
      <c r="F29">
        <v>14</v>
      </c>
      <c r="G29">
        <v>3</v>
      </c>
      <c r="H29" s="1">
        <v>1.0049999999999999</v>
      </c>
      <c r="I29" s="1">
        <f t="shared" si="3"/>
        <v>12.89</v>
      </c>
      <c r="J29" s="1">
        <v>3.9649999999999999</v>
      </c>
      <c r="K29" s="2">
        <v>4338</v>
      </c>
      <c r="L29" s="1">
        <f t="shared" si="0"/>
        <v>13.3925</v>
      </c>
      <c r="M29">
        <f t="shared" si="1"/>
        <v>0.5418496191362272</v>
      </c>
    </row>
    <row r="30" spans="1:13" x14ac:dyDescent="0.35">
      <c r="A30">
        <v>15</v>
      </c>
      <c r="B30">
        <v>1</v>
      </c>
      <c r="C30" s="1">
        <v>0.875</v>
      </c>
      <c r="D30" s="1">
        <f t="shared" si="2"/>
        <v>16.079999999999998</v>
      </c>
      <c r="F30">
        <v>15</v>
      </c>
      <c r="G30">
        <v>2</v>
      </c>
      <c r="H30" s="1">
        <v>1</v>
      </c>
      <c r="I30" s="1">
        <f t="shared" si="3"/>
        <v>13.895</v>
      </c>
      <c r="J30" s="1">
        <v>3.9649999999999999</v>
      </c>
      <c r="K30" s="2">
        <v>4312</v>
      </c>
      <c r="L30" s="1">
        <f t="shared" si="0"/>
        <v>14.395</v>
      </c>
      <c r="M30">
        <f t="shared" si="1"/>
        <v>0.5412950289313021</v>
      </c>
    </row>
    <row r="31" spans="1:13" x14ac:dyDescent="0.35">
      <c r="A31">
        <v>16</v>
      </c>
      <c r="B31">
        <v>2</v>
      </c>
      <c r="C31" s="1">
        <v>1.0149999999999999</v>
      </c>
      <c r="D31" s="1">
        <f t="shared" si="2"/>
        <v>16.954999999999998</v>
      </c>
      <c r="F31">
        <v>16</v>
      </c>
      <c r="G31">
        <v>2</v>
      </c>
      <c r="H31" s="1">
        <v>1.02</v>
      </c>
      <c r="I31" s="1">
        <f t="shared" si="3"/>
        <v>14.895</v>
      </c>
      <c r="J31" s="1">
        <v>3.9689999999999999</v>
      </c>
      <c r="K31" s="2">
        <v>4515</v>
      </c>
      <c r="L31" s="1">
        <f t="shared" si="0"/>
        <v>15.404999999999999</v>
      </c>
      <c r="M31">
        <f t="shared" si="1"/>
        <v>0.5545453333004261</v>
      </c>
    </row>
    <row r="32" spans="1:13" x14ac:dyDescent="0.35">
      <c r="A32">
        <v>17</v>
      </c>
      <c r="B32">
        <v>2</v>
      </c>
      <c r="C32" s="1">
        <v>1.21</v>
      </c>
      <c r="D32" s="1">
        <f t="shared" si="2"/>
        <v>17.97</v>
      </c>
      <c r="F32">
        <v>17</v>
      </c>
      <c r="G32">
        <v>2</v>
      </c>
      <c r="H32" s="1">
        <v>1.06</v>
      </c>
      <c r="I32" s="1">
        <f t="shared" si="3"/>
        <v>15.914999999999999</v>
      </c>
      <c r="J32" s="1">
        <v>3.9649999999999999</v>
      </c>
      <c r="K32" s="2">
        <v>4750</v>
      </c>
      <c r="L32" s="1">
        <f t="shared" si="0"/>
        <v>16.445</v>
      </c>
      <c r="M32">
        <f t="shared" si="1"/>
        <v>0.56252655761536152</v>
      </c>
    </row>
    <row r="33" spans="1:13" x14ac:dyDescent="0.35">
      <c r="A33">
        <v>18</v>
      </c>
      <c r="B33">
        <v>1</v>
      </c>
      <c r="C33" s="1">
        <v>0.92500000000000004</v>
      </c>
      <c r="D33" s="1">
        <f t="shared" si="2"/>
        <v>19.18</v>
      </c>
      <c r="F33">
        <v>18</v>
      </c>
      <c r="G33">
        <v>2</v>
      </c>
      <c r="H33" s="1">
        <v>1.02</v>
      </c>
      <c r="I33" s="1">
        <f t="shared" si="3"/>
        <v>16.974999999999998</v>
      </c>
      <c r="J33" s="1">
        <v>3.9660000000000002</v>
      </c>
      <c r="K33" s="2">
        <v>4658</v>
      </c>
      <c r="L33" s="1">
        <f t="shared" si="0"/>
        <v>17.484999999999999</v>
      </c>
      <c r="M33">
        <f t="shared" si="1"/>
        <v>0.5729748538792524</v>
      </c>
    </row>
    <row r="34" spans="1:13" x14ac:dyDescent="0.35">
      <c r="A34">
        <v>19</v>
      </c>
      <c r="B34">
        <v>1</v>
      </c>
      <c r="C34" s="1">
        <v>1.135</v>
      </c>
      <c r="D34" s="1">
        <f t="shared" si="2"/>
        <v>20.105</v>
      </c>
      <c r="F34">
        <v>19</v>
      </c>
      <c r="G34">
        <v>3</v>
      </c>
      <c r="H34" s="1">
        <v>1.0349999999999999</v>
      </c>
      <c r="I34" s="1">
        <f t="shared" si="3"/>
        <v>17.994999999999997</v>
      </c>
      <c r="J34" s="1">
        <v>3.97</v>
      </c>
      <c r="K34" s="2">
        <v>4859</v>
      </c>
      <c r="L34" s="1">
        <f t="shared" si="0"/>
        <v>18.512499999999996</v>
      </c>
      <c r="M34">
        <f t="shared" si="1"/>
        <v>0.58785092454064192</v>
      </c>
    </row>
    <row r="35" spans="1:13" x14ac:dyDescent="0.35">
      <c r="A35">
        <v>20</v>
      </c>
      <c r="B35">
        <v>1</v>
      </c>
      <c r="C35" s="1">
        <v>0.79500000000000004</v>
      </c>
      <c r="D35" s="1">
        <f t="shared" si="2"/>
        <v>21.240000000000002</v>
      </c>
      <c r="F35">
        <v>20</v>
      </c>
      <c r="G35">
        <v>2</v>
      </c>
      <c r="H35" s="1">
        <v>1.0349999999999999</v>
      </c>
      <c r="I35" s="1">
        <f t="shared" si="3"/>
        <v>19.029999999999998</v>
      </c>
      <c r="J35" s="1">
        <v>3.97</v>
      </c>
      <c r="K35" s="2">
        <v>4862</v>
      </c>
      <c r="L35" s="1">
        <f t="shared" si="0"/>
        <v>19.547499999999999</v>
      </c>
      <c r="M35">
        <f t="shared" si="1"/>
        <v>0.58821387016188542</v>
      </c>
    </row>
    <row r="36" spans="1:13" x14ac:dyDescent="0.35">
      <c r="A36">
        <v>21</v>
      </c>
      <c r="B36">
        <v>1</v>
      </c>
      <c r="C36" s="1">
        <v>0.93500000000000005</v>
      </c>
      <c r="D36" s="1">
        <f t="shared" si="2"/>
        <v>22.035000000000004</v>
      </c>
      <c r="F36">
        <v>21</v>
      </c>
      <c r="G36">
        <v>1</v>
      </c>
      <c r="H36" s="1">
        <v>0.92500000000000004</v>
      </c>
      <c r="I36" s="1">
        <f t="shared" si="3"/>
        <v>20.064999999999998</v>
      </c>
      <c r="J36" s="1">
        <v>3.9750000000000001</v>
      </c>
      <c r="K36" s="2">
        <v>4342</v>
      </c>
      <c r="L36" s="1">
        <f t="shared" si="0"/>
        <v>20.527499999999996</v>
      </c>
      <c r="M36">
        <f t="shared" si="1"/>
        <v>0.58629405465298468</v>
      </c>
    </row>
    <row r="37" spans="1:13" x14ac:dyDescent="0.35">
      <c r="A37">
        <v>22</v>
      </c>
      <c r="B37">
        <v>2</v>
      </c>
      <c r="C37" s="1">
        <v>0.995</v>
      </c>
      <c r="D37" s="1">
        <f t="shared" si="2"/>
        <v>22.970000000000002</v>
      </c>
      <c r="F37">
        <v>22</v>
      </c>
      <c r="G37">
        <v>1</v>
      </c>
      <c r="H37" s="1">
        <v>1.0149999999999999</v>
      </c>
      <c r="I37" s="1">
        <f t="shared" si="3"/>
        <v>20.99</v>
      </c>
      <c r="J37" s="1">
        <v>3.97</v>
      </c>
      <c r="K37" s="2">
        <v>4892</v>
      </c>
      <c r="L37" s="1">
        <f t="shared" si="0"/>
        <v>21.497499999999999</v>
      </c>
      <c r="M37">
        <f t="shared" si="1"/>
        <v>0.60350526383982384</v>
      </c>
    </row>
    <row r="38" spans="1:13" x14ac:dyDescent="0.35">
      <c r="A38">
        <v>23</v>
      </c>
      <c r="B38">
        <v>1</v>
      </c>
      <c r="C38" s="1">
        <v>0.95</v>
      </c>
      <c r="D38" s="1">
        <f t="shared" si="2"/>
        <v>23.965000000000003</v>
      </c>
      <c r="F38">
        <v>23</v>
      </c>
      <c r="G38">
        <v>2</v>
      </c>
      <c r="H38" s="1">
        <v>0.91500000000000004</v>
      </c>
      <c r="I38" s="1">
        <f t="shared" si="3"/>
        <v>22.004999999999999</v>
      </c>
      <c r="J38" s="1">
        <v>3.97</v>
      </c>
      <c r="K38" s="2">
        <v>4435</v>
      </c>
      <c r="L38" s="1">
        <f t="shared" si="0"/>
        <v>22.462499999999999</v>
      </c>
      <c r="M38">
        <f t="shared" si="1"/>
        <v>0.60692242778587158</v>
      </c>
    </row>
    <row r="39" spans="1:13" x14ac:dyDescent="0.35">
      <c r="A39">
        <v>24</v>
      </c>
      <c r="B39">
        <v>2</v>
      </c>
      <c r="C39" s="1">
        <v>1.145</v>
      </c>
      <c r="D39" s="1">
        <f t="shared" si="2"/>
        <v>24.915000000000003</v>
      </c>
      <c r="F39">
        <v>24</v>
      </c>
      <c r="G39">
        <v>1</v>
      </c>
      <c r="H39" s="1">
        <v>0.93500000000000005</v>
      </c>
      <c r="I39" s="1">
        <f t="shared" si="3"/>
        <v>22.919999999999998</v>
      </c>
      <c r="J39" s="1">
        <v>3.97</v>
      </c>
      <c r="K39" s="2">
        <v>4540</v>
      </c>
      <c r="L39" s="1">
        <f t="shared" si="0"/>
        <v>23.387499999999996</v>
      </c>
      <c r="M39">
        <f t="shared" si="1"/>
        <v>0.60800184658140788</v>
      </c>
    </row>
    <row r="40" spans="1:13" x14ac:dyDescent="0.35">
      <c r="A40">
        <v>25</v>
      </c>
      <c r="B40">
        <v>2</v>
      </c>
      <c r="C40" s="1">
        <v>0.96</v>
      </c>
      <c r="D40" s="1">
        <f t="shared" si="2"/>
        <v>26.060000000000002</v>
      </c>
      <c r="F40">
        <v>25</v>
      </c>
      <c r="G40">
        <v>2</v>
      </c>
      <c r="H40" s="1">
        <v>0.995</v>
      </c>
      <c r="I40" s="1">
        <f t="shared" si="3"/>
        <v>23.854999999999997</v>
      </c>
      <c r="J40" s="1">
        <v>3.97</v>
      </c>
      <c r="K40" s="2">
        <v>4836</v>
      </c>
      <c r="L40" s="1">
        <f t="shared" si="0"/>
        <v>24.352499999999999</v>
      </c>
      <c r="M40">
        <f t="shared" si="1"/>
        <v>0.60858867677889217</v>
      </c>
    </row>
    <row r="41" spans="1:13" x14ac:dyDescent="0.35">
      <c r="A41">
        <v>26</v>
      </c>
      <c r="B41">
        <v>2</v>
      </c>
      <c r="C41" s="1">
        <v>1.145</v>
      </c>
      <c r="D41" s="1">
        <f t="shared" si="2"/>
        <v>27.020000000000003</v>
      </c>
      <c r="F41">
        <v>26</v>
      </c>
      <c r="G41">
        <v>1</v>
      </c>
      <c r="H41" s="1">
        <v>0.95</v>
      </c>
      <c r="I41" s="1">
        <f t="shared" si="3"/>
        <v>24.849999999999998</v>
      </c>
      <c r="J41" s="1">
        <v>3.97</v>
      </c>
      <c r="K41" s="2">
        <v>4735</v>
      </c>
      <c r="L41" s="1">
        <f t="shared" si="0"/>
        <v>25.324999999999996</v>
      </c>
      <c r="M41">
        <f t="shared" si="1"/>
        <v>0.62410409812923118</v>
      </c>
    </row>
    <row r="42" spans="1:13" x14ac:dyDescent="0.35">
      <c r="A42">
        <v>27</v>
      </c>
      <c r="B42">
        <v>1</v>
      </c>
      <c r="C42" s="1">
        <v>0.71499999999999997</v>
      </c>
      <c r="D42" s="1">
        <f t="shared" si="2"/>
        <v>28.165000000000003</v>
      </c>
      <c r="F42">
        <v>27</v>
      </c>
      <c r="G42">
        <v>2</v>
      </c>
      <c r="H42" s="1">
        <v>1.0149999999999999</v>
      </c>
      <c r="I42" s="1">
        <f t="shared" si="3"/>
        <v>25.799999999999997</v>
      </c>
      <c r="J42" s="1">
        <v>3.972</v>
      </c>
      <c r="K42" s="2">
        <v>5040</v>
      </c>
      <c r="L42" s="1">
        <f t="shared" si="0"/>
        <v>26.307499999999997</v>
      </c>
      <c r="M42">
        <f t="shared" si="1"/>
        <v>0.62113740650863536</v>
      </c>
    </row>
    <row r="43" spans="1:13" x14ac:dyDescent="0.35">
      <c r="D43" s="1">
        <f t="shared" si="2"/>
        <v>28.880000000000003</v>
      </c>
      <c r="F43">
        <v>28</v>
      </c>
      <c r="G43">
        <v>3</v>
      </c>
      <c r="H43" s="1">
        <v>0.97499999999999998</v>
      </c>
      <c r="I43" s="1">
        <f t="shared" si="3"/>
        <v>26.814999999999998</v>
      </c>
      <c r="J43" s="1">
        <v>3.9750000000000001</v>
      </c>
      <c r="K43" s="2">
        <v>4895</v>
      </c>
      <c r="L43" s="1">
        <f t="shared" si="0"/>
        <v>27.302499999999998</v>
      </c>
      <c r="M43">
        <f t="shared" si="1"/>
        <v>0.62706922078018701</v>
      </c>
    </row>
    <row r="44" spans="1:13" x14ac:dyDescent="0.35">
      <c r="F44">
        <v>29</v>
      </c>
      <c r="G44">
        <v>2</v>
      </c>
      <c r="H44" s="1">
        <v>1.0349999999999999</v>
      </c>
      <c r="I44" s="1">
        <f t="shared" si="3"/>
        <v>27.79</v>
      </c>
      <c r="J44" s="1">
        <v>3.9750000000000001</v>
      </c>
      <c r="K44" s="2">
        <v>5288</v>
      </c>
      <c r="L44" s="1">
        <f t="shared" si="0"/>
        <v>28.307499999999997</v>
      </c>
      <c r="M44">
        <f t="shared" si="1"/>
        <v>0.63814372123748253</v>
      </c>
    </row>
    <row r="45" spans="1:13" x14ac:dyDescent="0.35">
      <c r="A45" t="s">
        <v>9</v>
      </c>
      <c r="F45">
        <v>30</v>
      </c>
      <c r="G45">
        <v>2</v>
      </c>
      <c r="H45" s="1">
        <v>0.94499999999999995</v>
      </c>
      <c r="I45" s="1">
        <f t="shared" si="3"/>
        <v>28.824999999999999</v>
      </c>
      <c r="J45" s="1">
        <v>3.9750000000000001</v>
      </c>
      <c r="K45" s="2">
        <v>4797</v>
      </c>
      <c r="L45" s="1">
        <f t="shared" si="0"/>
        <v>29.297499999999999</v>
      </c>
      <c r="M45">
        <f t="shared" si="1"/>
        <v>0.63402343948430118</v>
      </c>
    </row>
    <row r="46" spans="1:13" x14ac:dyDescent="0.35">
      <c r="I46" s="1">
        <f t="shared" si="3"/>
        <v>29.77</v>
      </c>
    </row>
    <row r="49" spans="4:5" x14ac:dyDescent="0.35">
      <c r="D49"/>
      <c r="E49" s="1"/>
    </row>
    <row r="50" spans="4:5" x14ac:dyDescent="0.35">
      <c r="D50"/>
      <c r="E50" s="1"/>
    </row>
    <row r="51" spans="4:5" x14ac:dyDescent="0.35">
      <c r="D51"/>
      <c r="E51" s="1"/>
    </row>
    <row r="52" spans="4:5" x14ac:dyDescent="0.35">
      <c r="D52"/>
      <c r="E52" s="1"/>
    </row>
    <row r="53" spans="4:5" x14ac:dyDescent="0.35">
      <c r="D53"/>
      <c r="E53" s="1"/>
    </row>
    <row r="54" spans="4:5" x14ac:dyDescent="0.35">
      <c r="D54"/>
      <c r="E54" s="1"/>
    </row>
    <row r="55" spans="4:5" x14ac:dyDescent="0.35">
      <c r="D55"/>
      <c r="E55" s="1"/>
    </row>
    <row r="56" spans="4:5" x14ac:dyDescent="0.35">
      <c r="D56"/>
      <c r="E56" s="1"/>
    </row>
    <row r="57" spans="4:5" x14ac:dyDescent="0.35">
      <c r="D57"/>
      <c r="E57" s="1"/>
    </row>
    <row r="58" spans="4:5" x14ac:dyDescent="0.35">
      <c r="E58" s="1"/>
    </row>
    <row r="59" spans="4:5" x14ac:dyDescent="0.35">
      <c r="E59" s="1"/>
    </row>
    <row r="60" spans="4:5" x14ac:dyDescent="0.35">
      <c r="E60" s="1"/>
    </row>
    <row r="61" spans="4:5" x14ac:dyDescent="0.35">
      <c r="E61" s="1"/>
    </row>
    <row r="62" spans="4:5" x14ac:dyDescent="0.35">
      <c r="E62" s="1"/>
    </row>
  </sheetData>
  <phoneticPr fontId="1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132B1-67D0-4D59-ACB2-9F3C6423C6EF}">
  <dimension ref="A1"/>
  <sheetViews>
    <sheetView workbookViewId="0"/>
  </sheetViews>
  <sheetFormatPr defaultRowHeight="12.75" x14ac:dyDescent="0.3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B9738-192F-4528-88FB-D60B193AD71E}">
  <dimension ref="A1"/>
  <sheetViews>
    <sheetView workbookViewId="0"/>
  </sheetViews>
  <sheetFormatPr defaultRowHeight="12.75" x14ac:dyDescent="0.3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Desert Research Institute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Lamorey</dc:creator>
  <cp:lastModifiedBy>Elizabeth Morris</cp:lastModifiedBy>
  <dcterms:created xsi:type="dcterms:W3CDTF">2004-06-08T15:10:23Z</dcterms:created>
  <dcterms:modified xsi:type="dcterms:W3CDTF">2026-05-03T14:24:45Z</dcterms:modified>
</cp:coreProperties>
</file>