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8e087fc972994cb/Documents/SUMup/EGIG-data-for-SUMup/"/>
    </mc:Choice>
  </mc:AlternateContent>
  <xr:revisionPtr revIDLastSave="24" documentId="8_{1070DEA9-A2AB-49B9-A35E-2B5E840999B9}" xr6:coauthVersionLast="47" xr6:coauthVersionMax="47" xr10:uidLastSave="{35B4D63F-64A5-4294-A0B1-449C669200A9}"/>
  <bookViews>
    <workbookView xWindow="54240" yWindow="1260" windowWidth="20370" windowHeight="13710" xr2:uid="{BC52B337-A30B-4975-A462-FF85278470AB}"/>
  </bookViews>
  <sheets>
    <sheet name="To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6" i="1" l="1"/>
  <c r="D17" i="1"/>
  <c r="I17" i="1"/>
  <c r="L16" i="1" s="1"/>
  <c r="M17" i="1"/>
  <c r="D18" i="1"/>
  <c r="I18" i="1"/>
  <c r="L17" i="1" s="1"/>
  <c r="M18" i="1"/>
  <c r="D19" i="1"/>
  <c r="I19" i="1"/>
  <c r="L18" i="1" s="1"/>
  <c r="M19" i="1"/>
  <c r="D20" i="1"/>
  <c r="I20" i="1"/>
  <c r="L19" i="1" s="1"/>
  <c r="M20" i="1"/>
  <c r="D21" i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I21" i="1"/>
  <c r="I22" i="1" s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I23" i="1" l="1"/>
  <c r="L21" i="1"/>
  <c r="L20" i="1"/>
  <c r="I24" i="1" l="1"/>
  <c r="L22" i="1"/>
  <c r="I25" i="1" l="1"/>
  <c r="L23" i="1"/>
  <c r="I26" i="1" l="1"/>
  <c r="L24" i="1"/>
  <c r="I27" i="1" l="1"/>
  <c r="L25" i="1"/>
  <c r="I28" i="1" l="1"/>
  <c r="L26" i="1"/>
  <c r="I29" i="1" l="1"/>
  <c r="L27" i="1"/>
  <c r="I30" i="1" l="1"/>
  <c r="L28" i="1"/>
  <c r="I31" i="1" l="1"/>
  <c r="L29" i="1"/>
  <c r="I32" i="1" l="1"/>
  <c r="L30" i="1"/>
  <c r="I33" i="1" l="1"/>
  <c r="L32" i="1"/>
  <c r="L31" i="1"/>
  <c r="I34" i="1" l="1"/>
  <c r="I35" i="1" l="1"/>
  <c r="L33" i="1"/>
  <c r="I36" i="1" l="1"/>
  <c r="L34" i="1"/>
  <c r="I37" i="1" l="1"/>
  <c r="L35" i="1"/>
  <c r="I38" i="1" l="1"/>
  <c r="L36" i="1"/>
  <c r="I39" i="1" l="1"/>
  <c r="L37" i="1"/>
  <c r="I40" i="1" l="1"/>
  <c r="L38" i="1"/>
  <c r="I41" i="1" l="1"/>
  <c r="L39" i="1"/>
  <c r="I42" i="1" l="1"/>
  <c r="L40" i="1"/>
  <c r="I43" i="1" l="1"/>
  <c r="L41" i="1"/>
  <c r="I44" i="1" l="1"/>
  <c r="L43" i="1"/>
  <c r="L42" i="1"/>
  <c r="I45" i="1" l="1"/>
  <c r="I46" i="1" l="1"/>
  <c r="L45" i="1" s="1"/>
  <c r="L44" i="1"/>
</calcChain>
</file>

<file path=xl/sharedStrings.xml><?xml version="1.0" encoding="utf-8"?>
<sst xmlns="http://schemas.openxmlformats.org/spreadsheetml/2006/main" count="38" uniqueCount="35">
  <si>
    <t>Density</t>
  </si>
  <si>
    <t>Mid Depth</t>
  </si>
  <si>
    <t>Weight</t>
  </si>
  <si>
    <t>Diameter</t>
  </si>
  <si>
    <t>Top depth</t>
  </si>
  <si>
    <t>Length</t>
  </si>
  <si>
    <t># Pieces</t>
  </si>
  <si>
    <t>Tube</t>
  </si>
  <si>
    <t>Measured BH Depth</t>
  </si>
  <si>
    <t>Run</t>
  </si>
  <si>
    <t>Profile name</t>
  </si>
  <si>
    <t>Access hole diameter</t>
  </si>
  <si>
    <t>Measurement method</t>
  </si>
  <si>
    <t>gravimetric</t>
  </si>
  <si>
    <t>ice core segments measured on site</t>
  </si>
  <si>
    <t>Calibration eq</t>
  </si>
  <si>
    <t>N/A</t>
  </si>
  <si>
    <t>Date</t>
  </si>
  <si>
    <t>Latitude</t>
  </si>
  <si>
    <t>N</t>
  </si>
  <si>
    <t>Longitude</t>
  </si>
  <si>
    <t>W</t>
  </si>
  <si>
    <t>Elevation</t>
  </si>
  <si>
    <t>m</t>
  </si>
  <si>
    <t>(nominal)</t>
  </si>
  <si>
    <t>Density error</t>
  </si>
  <si>
    <t>NaN</t>
  </si>
  <si>
    <t>Short ref</t>
  </si>
  <si>
    <t>Bibtex-key</t>
  </si>
  <si>
    <t>Data from</t>
  </si>
  <si>
    <t>Bob Hawley</t>
  </si>
  <si>
    <t>Site name</t>
  </si>
  <si>
    <t>Toby_grav_2004_Jun</t>
  </si>
  <si>
    <t>0.085 m</t>
  </si>
  <si>
    <t>Summit-Toby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</si>
</sst>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179934477068749E-2"/>
          <c:y val="0.16063879314686033"/>
          <c:w val="0.83577474988569067"/>
          <c:h val="0.7126932372008592"/>
        </c:manualLayout>
      </c:layout>
      <c:scatterChart>
        <c:scatterStyle val="lineMarker"/>
        <c:varyColors val="0"/>
        <c:ser>
          <c:idx val="0"/>
          <c:order val="0"/>
          <c:tx>
            <c:strRef>
              <c:f>Toby!$M$15</c:f>
              <c:strCache>
                <c:ptCount val="1"/>
                <c:pt idx="0">
                  <c:v>Density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Toby!$L$16:$L$45</c:f>
              <c:numCache>
                <c:formatCode>0.000</c:formatCode>
                <c:ptCount val="30"/>
                <c:pt idx="0">
                  <c:v>0.48249999999999998</c:v>
                </c:pt>
                <c:pt idx="1">
                  <c:v>1.43</c:v>
                </c:pt>
                <c:pt idx="2">
                  <c:v>2.4000000000000004</c:v>
                </c:pt>
                <c:pt idx="3">
                  <c:v>3.4125000000000001</c:v>
                </c:pt>
                <c:pt idx="4">
                  <c:v>4.4275000000000002</c:v>
                </c:pt>
                <c:pt idx="5">
                  <c:v>5.442499999999999</c:v>
                </c:pt>
                <c:pt idx="6">
                  <c:v>6.4574999999999996</c:v>
                </c:pt>
                <c:pt idx="7">
                  <c:v>7.4774999999999991</c:v>
                </c:pt>
                <c:pt idx="8">
                  <c:v>8.52</c:v>
                </c:pt>
                <c:pt idx="9">
                  <c:v>9.5549999999999997</c:v>
                </c:pt>
                <c:pt idx="10">
                  <c:v>10.564999999999998</c:v>
                </c:pt>
                <c:pt idx="11">
                  <c:v>11.577499999999999</c:v>
                </c:pt>
                <c:pt idx="12">
                  <c:v>12.5625</c:v>
                </c:pt>
                <c:pt idx="13">
                  <c:v>13.494999999999999</c:v>
                </c:pt>
                <c:pt idx="14">
                  <c:v>14.462499999999999</c:v>
                </c:pt>
                <c:pt idx="15">
                  <c:v>15.484999999999999</c:v>
                </c:pt>
                <c:pt idx="16">
                  <c:v>16.497499999999999</c:v>
                </c:pt>
                <c:pt idx="17">
                  <c:v>17.5075</c:v>
                </c:pt>
                <c:pt idx="18">
                  <c:v>18.522500000000001</c:v>
                </c:pt>
                <c:pt idx="19">
                  <c:v>19.520000000000003</c:v>
                </c:pt>
                <c:pt idx="20">
                  <c:v>20.5</c:v>
                </c:pt>
                <c:pt idx="21">
                  <c:v>21.495000000000005</c:v>
                </c:pt>
                <c:pt idx="22">
                  <c:v>22.495000000000005</c:v>
                </c:pt>
                <c:pt idx="23">
                  <c:v>23.4925</c:v>
                </c:pt>
                <c:pt idx="24">
                  <c:v>24.497500000000002</c:v>
                </c:pt>
                <c:pt idx="25">
                  <c:v>25.505000000000003</c:v>
                </c:pt>
                <c:pt idx="26">
                  <c:v>26.515000000000001</c:v>
                </c:pt>
                <c:pt idx="27">
                  <c:v>27.500000000000004</c:v>
                </c:pt>
                <c:pt idx="28">
                  <c:v>28.467500000000005</c:v>
                </c:pt>
                <c:pt idx="29">
                  <c:v>29.255000000000006</c:v>
                </c:pt>
              </c:numCache>
            </c:numRef>
          </c:xVal>
          <c:yVal>
            <c:numRef>
              <c:f>Toby!$M$16:$M$45</c:f>
              <c:numCache>
                <c:formatCode>General</c:formatCode>
                <c:ptCount val="30"/>
                <c:pt idx="0">
                  <c:v>0.33136327773647734</c:v>
                </c:pt>
                <c:pt idx="1">
                  <c:v>0.35579824804567572</c:v>
                </c:pt>
                <c:pt idx="2">
                  <c:v>0.38665139696314271</c:v>
                </c:pt>
                <c:pt idx="3">
                  <c:v>0.40395893177749376</c:v>
                </c:pt>
                <c:pt idx="4">
                  <c:v>0.4585552631895215</c:v>
                </c:pt>
                <c:pt idx="5">
                  <c:v>0.43561680321687773</c:v>
                </c:pt>
                <c:pt idx="6">
                  <c:v>0.46330431189591659</c:v>
                </c:pt>
                <c:pt idx="7">
                  <c:v>0.47151134924329452</c:v>
                </c:pt>
                <c:pt idx="8">
                  <c:v>0.49052315824059523</c:v>
                </c:pt>
                <c:pt idx="9">
                  <c:v>0.51766513792935054</c:v>
                </c:pt>
                <c:pt idx="10">
                  <c:v>0.51965376751083192</c:v>
                </c:pt>
                <c:pt idx="11">
                  <c:v>0.53205882414580508</c:v>
                </c:pt>
                <c:pt idx="12">
                  <c:v>0.54353489218713502</c:v>
                </c:pt>
                <c:pt idx="13">
                  <c:v>0.54765165060889864</c:v>
                </c:pt>
                <c:pt idx="14">
                  <c:v>0.55111716145320133</c:v>
                </c:pt>
                <c:pt idx="15">
                  <c:v>0.56068647763376411</c:v>
                </c:pt>
                <c:pt idx="16">
                  <c:v>0.56695606760242867</c:v>
                </c:pt>
                <c:pt idx="17">
                  <c:v>0.57542654592957909</c:v>
                </c:pt>
                <c:pt idx="18">
                  <c:v>0.58968829950007318</c:v>
                </c:pt>
                <c:pt idx="19">
                  <c:v>0.58583311971777663</c:v>
                </c:pt>
                <c:pt idx="20">
                  <c:v>0.59379158494184392</c:v>
                </c:pt>
                <c:pt idx="21">
                  <c:v>0.60376543121998349</c:v>
                </c:pt>
                <c:pt idx="22">
                  <c:v>0.60900625491827154</c:v>
                </c:pt>
                <c:pt idx="23">
                  <c:v>0.61100541061628766</c:v>
                </c:pt>
                <c:pt idx="24">
                  <c:v>0.62109746572638536</c:v>
                </c:pt>
                <c:pt idx="25">
                  <c:v>0.62322973772953949</c:v>
                </c:pt>
                <c:pt idx="26">
                  <c:v>0.61492346999550229</c:v>
                </c:pt>
                <c:pt idx="27">
                  <c:v>0.63361453599964312</c:v>
                </c:pt>
                <c:pt idx="28">
                  <c:v>0.63795806322478676</c:v>
                </c:pt>
                <c:pt idx="29">
                  <c:v>0.63179305684071185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00-4100-BE53-1AF822A91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795104"/>
        <c:axId val="1"/>
      </c:scatterChart>
      <c:valAx>
        <c:axId val="1266795104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67951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69255292924773"/>
          <c:y val="2.9412736773368791E-2"/>
          <c:w val="0.17713915700852789"/>
          <c:h val="5.88254735467375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16</xdr:row>
      <xdr:rowOff>28575</xdr:rowOff>
    </xdr:from>
    <xdr:to>
      <xdr:col>22</xdr:col>
      <xdr:colOff>266700</xdr:colOff>
      <xdr:row>42</xdr:row>
      <xdr:rowOff>23813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1EE698-2175-4DA6-B4CD-C608516FC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79D8-BE1A-47B1-BBE7-8C8D126B35E1}">
  <dimension ref="A1:M62"/>
  <sheetViews>
    <sheetView tabSelected="1" workbookViewId="0">
      <selection activeCell="B14" sqref="B14"/>
    </sheetView>
  </sheetViews>
  <sheetFormatPr defaultColWidth="9.1328125" defaultRowHeight="12.75" x14ac:dyDescent="0.35"/>
  <cols>
    <col min="1" max="1" width="21.6640625" customWidth="1"/>
    <col min="2" max="2" width="9.9296875" bestFit="1" customWidth="1"/>
    <col min="3" max="4" width="9.1328125" style="1"/>
    <col min="8" max="10" width="9.1328125" style="1"/>
    <col min="11" max="11" width="9.1328125" style="2"/>
    <col min="12" max="12" width="9.1328125" style="1"/>
  </cols>
  <sheetData>
    <row r="1" spans="1:13" x14ac:dyDescent="0.35">
      <c r="A1" s="3" t="s">
        <v>10</v>
      </c>
      <c r="B1" s="3" t="s">
        <v>32</v>
      </c>
      <c r="C1" s="3"/>
      <c r="D1" s="3"/>
      <c r="E1" s="3"/>
      <c r="F1" s="3"/>
      <c r="G1" s="3"/>
      <c r="H1" s="3"/>
      <c r="I1" s="3"/>
      <c r="J1" s="3"/>
      <c r="K1" s="3"/>
    </row>
    <row r="2" spans="1:13" x14ac:dyDescent="0.35">
      <c r="A2" s="3" t="s">
        <v>11</v>
      </c>
      <c r="B2" s="3" t="s">
        <v>33</v>
      </c>
      <c r="C2" s="3"/>
      <c r="D2" s="3"/>
      <c r="E2" s="3"/>
      <c r="F2" s="3"/>
      <c r="G2" s="3"/>
      <c r="H2" s="3"/>
      <c r="I2" s="3"/>
      <c r="J2" s="3"/>
      <c r="K2" s="3"/>
    </row>
    <row r="3" spans="1:13" x14ac:dyDescent="0.35">
      <c r="A3" s="3" t="s">
        <v>12</v>
      </c>
      <c r="B3" s="3" t="s">
        <v>13</v>
      </c>
      <c r="C3" s="3" t="s">
        <v>14</v>
      </c>
      <c r="D3" s="3"/>
      <c r="E3" s="3"/>
      <c r="F3" s="3"/>
      <c r="G3" s="3"/>
      <c r="H3" s="3"/>
      <c r="I3" s="3"/>
      <c r="J3" s="3"/>
      <c r="K3" s="3"/>
    </row>
    <row r="4" spans="1:13" x14ac:dyDescent="0.35">
      <c r="A4" s="3" t="s">
        <v>15</v>
      </c>
      <c r="B4" s="3" t="s">
        <v>16</v>
      </c>
      <c r="C4" s="3"/>
      <c r="D4" s="3"/>
      <c r="E4" s="3"/>
      <c r="F4" s="3"/>
      <c r="G4" s="3"/>
      <c r="H4" s="3"/>
      <c r="I4" s="3"/>
      <c r="J4" s="3"/>
      <c r="K4" s="3"/>
    </row>
    <row r="5" spans="1:13" x14ac:dyDescent="0.35">
      <c r="A5" s="3" t="s">
        <v>17</v>
      </c>
      <c r="B5" s="4">
        <v>38147</v>
      </c>
      <c r="C5" s="3"/>
      <c r="D5" s="3"/>
      <c r="E5" s="3"/>
      <c r="F5" s="3"/>
      <c r="G5" s="3"/>
      <c r="H5" s="3"/>
      <c r="I5" s="3"/>
      <c r="J5" s="3"/>
      <c r="K5" s="3"/>
    </row>
    <row r="6" spans="1:13" x14ac:dyDescent="0.35">
      <c r="A6" s="3" t="s">
        <v>18</v>
      </c>
      <c r="B6" s="3">
        <v>72.581800000000001</v>
      </c>
      <c r="C6" s="3" t="s">
        <v>19</v>
      </c>
      <c r="D6" s="3"/>
      <c r="E6" s="3"/>
      <c r="F6" s="3"/>
      <c r="G6" s="3"/>
      <c r="H6" s="3"/>
      <c r="I6" s="3"/>
      <c r="J6" s="3"/>
      <c r="K6" s="3"/>
    </row>
    <row r="7" spans="1:13" x14ac:dyDescent="0.35">
      <c r="A7" s="3" t="s">
        <v>20</v>
      </c>
      <c r="B7" s="3">
        <v>-38.4739</v>
      </c>
      <c r="C7" s="3" t="s">
        <v>21</v>
      </c>
      <c r="D7" s="3"/>
      <c r="E7" s="3"/>
      <c r="F7" s="3"/>
      <c r="G7" s="3"/>
      <c r="H7" s="3"/>
      <c r="I7" s="3"/>
      <c r="J7" s="3"/>
      <c r="K7" s="3"/>
    </row>
    <row r="8" spans="1:13" x14ac:dyDescent="0.35">
      <c r="A8" s="3" t="s">
        <v>22</v>
      </c>
      <c r="B8" s="3">
        <v>3252</v>
      </c>
      <c r="C8" s="3" t="s">
        <v>23</v>
      </c>
      <c r="D8" s="3" t="s">
        <v>24</v>
      </c>
      <c r="E8" s="3"/>
      <c r="F8" s="3"/>
      <c r="G8" s="3"/>
      <c r="H8" s="3"/>
      <c r="I8" s="3"/>
      <c r="J8" s="3"/>
      <c r="K8" s="3"/>
    </row>
    <row r="9" spans="1:13" x14ac:dyDescent="0.35">
      <c r="A9" s="3" t="s">
        <v>25</v>
      </c>
      <c r="B9" s="3" t="s">
        <v>26</v>
      </c>
      <c r="C9" s="3"/>
      <c r="D9" s="3"/>
      <c r="E9" s="3"/>
      <c r="F9" s="3"/>
      <c r="G9" s="3"/>
      <c r="H9" s="3"/>
      <c r="I9" s="3"/>
      <c r="J9" s="3"/>
      <c r="K9" s="3"/>
    </row>
    <row r="10" spans="1:13" x14ac:dyDescent="0.35">
      <c r="A10" s="3" t="s">
        <v>27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3" x14ac:dyDescent="0.35">
      <c r="A11" s="3" t="s">
        <v>28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3" x14ac:dyDescent="0.35">
      <c r="A12" s="3" t="s">
        <v>29</v>
      </c>
      <c r="B12" s="3" t="s">
        <v>30</v>
      </c>
      <c r="C12" s="3"/>
      <c r="D12" s="3"/>
      <c r="E12" s="3"/>
      <c r="F12" s="3"/>
      <c r="G12" s="3"/>
      <c r="H12" s="3"/>
      <c r="I12" s="3"/>
      <c r="J12" s="3"/>
      <c r="K12" s="3"/>
    </row>
    <row r="13" spans="1:13" x14ac:dyDescent="0.35">
      <c r="A13" s="3" t="s">
        <v>31</v>
      </c>
      <c r="B13" s="3" t="s">
        <v>34</v>
      </c>
      <c r="C13" s="3"/>
      <c r="D13" s="3"/>
      <c r="E13" s="3"/>
      <c r="F13" s="3"/>
      <c r="G13" s="3"/>
      <c r="H13" s="3"/>
      <c r="I13" s="3"/>
      <c r="J13" s="3"/>
      <c r="K13" s="3"/>
    </row>
    <row r="15" spans="1:13" x14ac:dyDescent="0.35">
      <c r="A15" t="s">
        <v>9</v>
      </c>
      <c r="B15" t="s">
        <v>6</v>
      </c>
      <c r="C15" s="1" t="s">
        <v>5</v>
      </c>
      <c r="D15" s="1" t="s">
        <v>4</v>
      </c>
      <c r="E15" t="s">
        <v>8</v>
      </c>
      <c r="F15" t="s">
        <v>7</v>
      </c>
      <c r="G15" t="s">
        <v>6</v>
      </c>
      <c r="H15" s="1" t="s">
        <v>5</v>
      </c>
      <c r="I15" s="1" t="s">
        <v>4</v>
      </c>
      <c r="J15" s="1" t="s">
        <v>3</v>
      </c>
      <c r="K15" s="2" t="s">
        <v>2</v>
      </c>
      <c r="L15" s="1" t="s">
        <v>1</v>
      </c>
      <c r="M15" s="1" t="s">
        <v>0</v>
      </c>
    </row>
    <row r="16" spans="1:13" x14ac:dyDescent="0.35">
      <c r="A16">
        <v>1</v>
      </c>
      <c r="B16">
        <v>5</v>
      </c>
      <c r="C16" s="1">
        <v>1.91</v>
      </c>
      <c r="D16" s="1">
        <v>0</v>
      </c>
      <c r="F16">
        <v>1</v>
      </c>
      <c r="G16">
        <v>3</v>
      </c>
      <c r="H16" s="1">
        <v>0.96499999999999997</v>
      </c>
      <c r="I16" s="1">
        <v>0</v>
      </c>
      <c r="J16" s="1">
        <v>3.7749999999999999</v>
      </c>
      <c r="K16" s="2">
        <v>2309</v>
      </c>
      <c r="L16" s="1">
        <f>(I16+I17)/2</f>
        <v>0.48249999999999998</v>
      </c>
      <c r="M16">
        <f>K16/(H16*314.16*(J16*1.27)^2)</f>
        <v>0.33136327773647734</v>
      </c>
    </row>
    <row r="17" spans="1:13" x14ac:dyDescent="0.35">
      <c r="A17">
        <v>2</v>
      </c>
      <c r="B17">
        <v>2</v>
      </c>
      <c r="C17" s="1">
        <v>0.76500000000000001</v>
      </c>
      <c r="D17" s="1">
        <f>C16+D16</f>
        <v>1.91</v>
      </c>
      <c r="F17">
        <v>2</v>
      </c>
      <c r="G17">
        <v>3</v>
      </c>
      <c r="H17" s="1">
        <v>0.93</v>
      </c>
      <c r="I17" s="1">
        <f>H16+I16</f>
        <v>0.96499999999999997</v>
      </c>
      <c r="J17" s="1">
        <v>3.9249999999999998</v>
      </c>
      <c r="K17" s="2">
        <v>2583</v>
      </c>
      <c r="L17" s="1">
        <f>(I17+I18)/2</f>
        <v>1.43</v>
      </c>
      <c r="M17">
        <f>K17/(H17*314.16*(J17*1.27)^2)</f>
        <v>0.35579824804567572</v>
      </c>
    </row>
    <row r="18" spans="1:13" x14ac:dyDescent="0.35">
      <c r="A18">
        <v>3</v>
      </c>
      <c r="B18">
        <v>3</v>
      </c>
      <c r="C18" s="1">
        <v>0.89500000000000002</v>
      </c>
      <c r="D18" s="1">
        <f>C17+D17</f>
        <v>2.6749999999999998</v>
      </c>
      <c r="F18">
        <v>3</v>
      </c>
      <c r="G18">
        <v>3</v>
      </c>
      <c r="H18" s="1">
        <v>1.01</v>
      </c>
      <c r="I18" s="1">
        <f>H17+I17</f>
        <v>1.895</v>
      </c>
      <c r="J18" s="1">
        <v>3.9350000000000001</v>
      </c>
      <c r="K18" s="2">
        <v>3064</v>
      </c>
      <c r="L18" s="1">
        <f>(I18+I19)/2</f>
        <v>2.4000000000000004</v>
      </c>
      <c r="M18">
        <f>K18/(H18*314.16*(J18*1.27)^2)</f>
        <v>0.38665139696314271</v>
      </c>
    </row>
    <row r="19" spans="1:13" x14ac:dyDescent="0.35">
      <c r="A19">
        <v>4</v>
      </c>
      <c r="B19">
        <v>3</v>
      </c>
      <c r="C19" s="1">
        <v>0.7</v>
      </c>
      <c r="D19" s="1">
        <f>C18+D18</f>
        <v>3.57</v>
      </c>
      <c r="F19">
        <v>4</v>
      </c>
      <c r="G19">
        <v>5</v>
      </c>
      <c r="H19" s="1">
        <v>1.0149999999999999</v>
      </c>
      <c r="I19" s="1">
        <f>H18+I18</f>
        <v>2.9050000000000002</v>
      </c>
      <c r="J19" s="1">
        <v>3.9350000000000001</v>
      </c>
      <c r="K19" s="2">
        <v>3217</v>
      </c>
      <c r="L19" s="1">
        <f>(I19+I20)/2</f>
        <v>3.4125000000000001</v>
      </c>
      <c r="M19">
        <f>K19/(H19*314.16*(J19*1.27)^2)</f>
        <v>0.40395893177749376</v>
      </c>
    </row>
    <row r="20" spans="1:13" x14ac:dyDescent="0.35">
      <c r="A20">
        <v>5</v>
      </c>
      <c r="B20">
        <v>2</v>
      </c>
      <c r="C20" s="1">
        <v>1.075</v>
      </c>
      <c r="D20" s="1">
        <f>C19+D19</f>
        <v>4.2699999999999996</v>
      </c>
      <c r="F20">
        <v>5</v>
      </c>
      <c r="G20">
        <v>3</v>
      </c>
      <c r="H20" s="1">
        <v>1.0149999999999999</v>
      </c>
      <c r="I20" s="1">
        <f>H19+I19</f>
        <v>3.92</v>
      </c>
      <c r="J20" s="1">
        <v>3.92</v>
      </c>
      <c r="K20" s="2">
        <v>3624</v>
      </c>
      <c r="L20" s="1">
        <f>(I20+I21)/2</f>
        <v>4.4275000000000002</v>
      </c>
      <c r="M20">
        <f>K20/(H20*314.16*(J20*1.27)^2)</f>
        <v>0.4585552631895215</v>
      </c>
    </row>
    <row r="21" spans="1:13" x14ac:dyDescent="0.35">
      <c r="A21">
        <v>6</v>
      </c>
      <c r="B21">
        <v>3</v>
      </c>
      <c r="C21" s="1">
        <v>1.355</v>
      </c>
      <c r="D21" s="1">
        <f>C20+D20</f>
        <v>5.3449999999999998</v>
      </c>
      <c r="F21">
        <v>6</v>
      </c>
      <c r="G21">
        <v>3</v>
      </c>
      <c r="H21" s="1">
        <v>1.0149999999999999</v>
      </c>
      <c r="I21" s="1">
        <f>H20+I20</f>
        <v>4.9349999999999996</v>
      </c>
      <c r="J21" s="1">
        <v>3.9750000000000001</v>
      </c>
      <c r="K21" s="2">
        <v>3540</v>
      </c>
      <c r="L21" s="1">
        <f>(I21+I22)/2</f>
        <v>5.442499999999999</v>
      </c>
      <c r="M21">
        <f>K21/(H21*314.16*(J21*1.27)^2)</f>
        <v>0.43561680321687773</v>
      </c>
    </row>
    <row r="22" spans="1:13" x14ac:dyDescent="0.35">
      <c r="A22">
        <v>7</v>
      </c>
      <c r="B22">
        <v>2</v>
      </c>
      <c r="C22" s="1">
        <v>1.18</v>
      </c>
      <c r="D22" s="1">
        <f>C21+D21</f>
        <v>6.6999999999999993</v>
      </c>
      <c r="F22">
        <v>7</v>
      </c>
      <c r="G22">
        <v>3</v>
      </c>
      <c r="H22" s="1">
        <v>1.0149999999999999</v>
      </c>
      <c r="I22" s="1">
        <f>H21+I21</f>
        <v>5.9499999999999993</v>
      </c>
      <c r="J22" s="1">
        <v>3.9750000000000001</v>
      </c>
      <c r="K22" s="2">
        <v>3765</v>
      </c>
      <c r="L22" s="1">
        <f>(I22+I23)/2</f>
        <v>6.4574999999999996</v>
      </c>
      <c r="M22">
        <f>K22/(H22*314.16*(J22*1.27)^2)</f>
        <v>0.46330431189591659</v>
      </c>
    </row>
    <row r="23" spans="1:13" x14ac:dyDescent="0.35">
      <c r="A23">
        <v>8</v>
      </c>
      <c r="B23">
        <v>3</v>
      </c>
      <c r="C23" s="1">
        <v>1.2250000000000001</v>
      </c>
      <c r="D23" s="1">
        <f>C22+D22</f>
        <v>7.879999999999999</v>
      </c>
      <c r="F23">
        <v>8</v>
      </c>
      <c r="G23">
        <v>3</v>
      </c>
      <c r="H23" s="1">
        <v>1.0249999999999999</v>
      </c>
      <c r="I23" s="1">
        <f>H22+I22</f>
        <v>6.964999999999999</v>
      </c>
      <c r="J23" s="1">
        <v>3.9649999999999999</v>
      </c>
      <c r="K23" s="2">
        <v>3850</v>
      </c>
      <c r="L23" s="1">
        <f>(I23+I24)/2</f>
        <v>7.4774999999999991</v>
      </c>
      <c r="M23">
        <f>K23/(H23*314.16*(J23*1.27)^2)</f>
        <v>0.47151134924329452</v>
      </c>
    </row>
    <row r="24" spans="1:13" x14ac:dyDescent="0.35">
      <c r="A24">
        <v>9</v>
      </c>
      <c r="B24">
        <v>2</v>
      </c>
      <c r="C24" s="1">
        <v>1.01</v>
      </c>
      <c r="D24" s="1">
        <f>C23+D23</f>
        <v>9.1049999999999986</v>
      </c>
      <c r="F24">
        <v>9</v>
      </c>
      <c r="G24">
        <v>3</v>
      </c>
      <c r="H24" s="1">
        <v>1.06</v>
      </c>
      <c r="I24" s="1">
        <f>H23+I23</f>
        <v>7.9899999999999984</v>
      </c>
      <c r="J24" s="1">
        <v>3.9649999999999999</v>
      </c>
      <c r="K24" s="2">
        <v>4142</v>
      </c>
      <c r="L24" s="1">
        <f>(I24+I25)/2</f>
        <v>8.52</v>
      </c>
      <c r="M24">
        <f>K24/(H24*314.16*(J24*1.27)^2)</f>
        <v>0.49052315824059523</v>
      </c>
    </row>
    <row r="25" spans="1:13" x14ac:dyDescent="0.35">
      <c r="A25">
        <v>10</v>
      </c>
      <c r="B25">
        <v>2</v>
      </c>
      <c r="C25" s="1">
        <v>1.135</v>
      </c>
      <c r="D25" s="1">
        <f>C24+D24</f>
        <v>10.114999999999998</v>
      </c>
      <c r="F25">
        <v>10</v>
      </c>
      <c r="G25">
        <v>2</v>
      </c>
      <c r="H25" s="1">
        <v>1.01</v>
      </c>
      <c r="I25" s="1">
        <f>H24+I24</f>
        <v>9.0499999999999989</v>
      </c>
      <c r="J25" s="1">
        <v>3.9649999999999999</v>
      </c>
      <c r="K25" s="2">
        <v>4165</v>
      </c>
      <c r="L25" s="1">
        <f>(I25+I26)/2</f>
        <v>9.5549999999999997</v>
      </c>
      <c r="M25">
        <f>K25/(H25*314.16*(J25*1.27)^2)</f>
        <v>0.51766513792935054</v>
      </c>
    </row>
    <row r="26" spans="1:13" x14ac:dyDescent="0.35">
      <c r="A26">
        <v>11</v>
      </c>
      <c r="B26">
        <v>2</v>
      </c>
      <c r="C26" s="1">
        <v>1.125</v>
      </c>
      <c r="D26" s="1">
        <f>C25+D25</f>
        <v>11.249999999999998</v>
      </c>
      <c r="F26">
        <v>11</v>
      </c>
      <c r="G26">
        <v>2</v>
      </c>
      <c r="H26" s="1">
        <v>1.01</v>
      </c>
      <c r="I26" s="1">
        <f>H25+I25</f>
        <v>10.059999999999999</v>
      </c>
      <c r="J26" s="1">
        <v>3.9649999999999999</v>
      </c>
      <c r="K26" s="2">
        <v>4181</v>
      </c>
      <c r="L26" s="1">
        <f>(I26+I27)/2</f>
        <v>10.564999999999998</v>
      </c>
      <c r="M26">
        <f>K26/(H26*314.16*(J26*1.27)^2)</f>
        <v>0.51965376751083192</v>
      </c>
    </row>
    <row r="27" spans="1:13" x14ac:dyDescent="0.35">
      <c r="A27">
        <v>12</v>
      </c>
      <c r="B27">
        <v>2</v>
      </c>
      <c r="C27" s="1">
        <v>0.91</v>
      </c>
      <c r="D27" s="1">
        <f>C26+D26</f>
        <v>12.374999999999998</v>
      </c>
      <c r="F27">
        <v>12</v>
      </c>
      <c r="G27">
        <v>3</v>
      </c>
      <c r="H27" s="1">
        <v>1.0149999999999999</v>
      </c>
      <c r="I27" s="1">
        <f>H26+I26</f>
        <v>11.069999999999999</v>
      </c>
      <c r="J27" s="1">
        <v>3.9649999999999999</v>
      </c>
      <c r="K27" s="2">
        <v>4302</v>
      </c>
      <c r="L27" s="1">
        <f>(I27+I28)/2</f>
        <v>11.577499999999999</v>
      </c>
      <c r="M27">
        <f>K27/(H27*314.16*(J27*1.27)^2)</f>
        <v>0.53205882414580508</v>
      </c>
    </row>
    <row r="28" spans="1:13" x14ac:dyDescent="0.35">
      <c r="A28">
        <v>13</v>
      </c>
      <c r="B28">
        <v>2</v>
      </c>
      <c r="C28" s="1">
        <v>1.24</v>
      </c>
      <c r="D28" s="1">
        <f>C27+D27</f>
        <v>13.284999999999998</v>
      </c>
      <c r="F28">
        <v>13</v>
      </c>
      <c r="G28">
        <v>2</v>
      </c>
      <c r="H28" s="1">
        <v>0.95499999999999996</v>
      </c>
      <c r="I28" s="1">
        <f>H27+I27</f>
        <v>12.084999999999999</v>
      </c>
      <c r="J28" s="1">
        <v>3.9649999999999999</v>
      </c>
      <c r="K28" s="2">
        <v>4135</v>
      </c>
      <c r="L28" s="1">
        <f>(I28+I29)/2</f>
        <v>12.5625</v>
      </c>
      <c r="M28">
        <f>K28/(H28*314.16*(J28*1.27)^2)</f>
        <v>0.54353489218713502</v>
      </c>
    </row>
    <row r="29" spans="1:13" x14ac:dyDescent="0.35">
      <c r="A29">
        <v>14</v>
      </c>
      <c r="B29">
        <v>2</v>
      </c>
      <c r="C29" s="1">
        <v>1.165</v>
      </c>
      <c r="D29" s="1">
        <f>C28+D28</f>
        <v>14.524999999999999</v>
      </c>
      <c r="F29">
        <v>14</v>
      </c>
      <c r="G29">
        <v>2</v>
      </c>
      <c r="H29" s="1">
        <v>0.91</v>
      </c>
      <c r="I29" s="1">
        <f>H28+I28</f>
        <v>13.04</v>
      </c>
      <c r="J29" s="1">
        <v>3.9649999999999999</v>
      </c>
      <c r="K29" s="2">
        <v>3970</v>
      </c>
      <c r="L29" s="1">
        <f>(I29+I30)/2</f>
        <v>13.494999999999999</v>
      </c>
      <c r="M29">
        <f>K29/(H29*314.16*(J29*1.27)^2)</f>
        <v>0.54765165060889864</v>
      </c>
    </row>
    <row r="30" spans="1:13" x14ac:dyDescent="0.35">
      <c r="A30">
        <v>15</v>
      </c>
      <c r="B30">
        <v>1</v>
      </c>
      <c r="C30" s="1">
        <v>0.95</v>
      </c>
      <c r="D30" s="1">
        <f>C29+D29</f>
        <v>15.689999999999998</v>
      </c>
      <c r="F30">
        <v>15</v>
      </c>
      <c r="G30">
        <v>2</v>
      </c>
      <c r="H30" s="1">
        <v>1.0249999999999999</v>
      </c>
      <c r="I30" s="1">
        <f>H29+I29</f>
        <v>13.95</v>
      </c>
      <c r="J30" s="1">
        <v>3.9649999999999999</v>
      </c>
      <c r="K30" s="2">
        <v>4500</v>
      </c>
      <c r="L30" s="1">
        <f>(I30+I31)/2</f>
        <v>14.462499999999999</v>
      </c>
      <c r="M30">
        <f>K30/(H30*314.16*(J30*1.27)^2)</f>
        <v>0.55111716145320133</v>
      </c>
    </row>
    <row r="31" spans="1:13" x14ac:dyDescent="0.35">
      <c r="A31">
        <v>16</v>
      </c>
      <c r="B31">
        <v>2</v>
      </c>
      <c r="C31" s="1">
        <v>1.095</v>
      </c>
      <c r="D31" s="1">
        <f>C30+D30</f>
        <v>16.639999999999997</v>
      </c>
      <c r="E31">
        <v>18.02</v>
      </c>
      <c r="F31">
        <v>16</v>
      </c>
      <c r="G31">
        <v>3</v>
      </c>
      <c r="H31" s="1">
        <v>1.02</v>
      </c>
      <c r="I31" s="1">
        <f>H30+I30</f>
        <v>14.975</v>
      </c>
      <c r="J31" s="1">
        <v>3.9689999999999999</v>
      </c>
      <c r="K31" s="2">
        <v>4565</v>
      </c>
      <c r="L31" s="1">
        <f>(I31+I32)/2</f>
        <v>15.484999999999999</v>
      </c>
      <c r="M31">
        <f>K31/(H31*314.16*(J31*1.27)^2)</f>
        <v>0.56068647763376411</v>
      </c>
    </row>
    <row r="32" spans="1:13" x14ac:dyDescent="0.35">
      <c r="A32">
        <v>17</v>
      </c>
      <c r="B32">
        <v>2</v>
      </c>
      <c r="C32" s="1">
        <v>1.095</v>
      </c>
      <c r="D32" s="1">
        <f>C31+D31</f>
        <v>17.734999999999996</v>
      </c>
      <c r="F32">
        <v>17</v>
      </c>
      <c r="G32">
        <v>2</v>
      </c>
      <c r="H32" s="1">
        <v>1.0049999999999999</v>
      </c>
      <c r="I32" s="1">
        <f>H31+I31</f>
        <v>15.994999999999999</v>
      </c>
      <c r="J32" s="1">
        <v>3.9649999999999999</v>
      </c>
      <c r="K32" s="2">
        <v>4539</v>
      </c>
      <c r="L32" s="1">
        <f>(I32+I33)/2</f>
        <v>16.497499999999999</v>
      </c>
      <c r="M32">
        <f>K32/(H32*314.16*(J32*1.27)^2)</f>
        <v>0.56695606760242867</v>
      </c>
    </row>
    <row r="33" spans="1:13" x14ac:dyDescent="0.35">
      <c r="A33">
        <v>18</v>
      </c>
      <c r="B33">
        <v>2</v>
      </c>
      <c r="C33" s="1">
        <v>1.06</v>
      </c>
      <c r="D33" s="1">
        <f>C32+D32</f>
        <v>18.829999999999995</v>
      </c>
      <c r="F33">
        <v>18</v>
      </c>
      <c r="G33">
        <v>3</v>
      </c>
      <c r="H33" s="1">
        <v>1.0149999999999999</v>
      </c>
      <c r="I33" s="1">
        <f>H32+I32</f>
        <v>17</v>
      </c>
      <c r="J33" s="1">
        <v>3.9660000000000002</v>
      </c>
      <c r="K33" s="2">
        <v>4655</v>
      </c>
      <c r="L33" s="1">
        <f>(I33+I34)/2</f>
        <v>17.5075</v>
      </c>
      <c r="M33">
        <f>K33/(H33*314.16*(J33*1.27)^2)</f>
        <v>0.57542654592957909</v>
      </c>
    </row>
    <row r="34" spans="1:13" x14ac:dyDescent="0.35">
      <c r="A34">
        <v>19</v>
      </c>
      <c r="B34">
        <v>2</v>
      </c>
      <c r="C34" s="1">
        <v>1.19</v>
      </c>
      <c r="D34" s="1">
        <f>C33+D33</f>
        <v>19.889999999999993</v>
      </c>
      <c r="F34">
        <v>19</v>
      </c>
      <c r="G34">
        <v>3</v>
      </c>
      <c r="H34" s="1">
        <v>1.0149999999999999</v>
      </c>
      <c r="I34" s="1">
        <f>H33+I33</f>
        <v>18.015000000000001</v>
      </c>
      <c r="J34" s="1">
        <v>3.97</v>
      </c>
      <c r="K34" s="2">
        <v>4780</v>
      </c>
      <c r="L34" s="1">
        <f>(I34+I35)/2</f>
        <v>18.522500000000001</v>
      </c>
      <c r="M34">
        <f>K34/(H34*314.16*(J34*1.27)^2)</f>
        <v>0.58968829950007318</v>
      </c>
    </row>
    <row r="35" spans="1:13" x14ac:dyDescent="0.35">
      <c r="A35">
        <v>20</v>
      </c>
      <c r="B35">
        <v>1</v>
      </c>
      <c r="C35" s="1">
        <v>0.85499999999999998</v>
      </c>
      <c r="D35" s="1">
        <f>C34+D34</f>
        <v>21.079999999999995</v>
      </c>
      <c r="F35">
        <v>20</v>
      </c>
      <c r="G35">
        <v>3</v>
      </c>
      <c r="H35" s="1">
        <v>0.98</v>
      </c>
      <c r="I35" s="1">
        <f>H34+I34</f>
        <v>19.03</v>
      </c>
      <c r="J35" s="1">
        <v>3.97</v>
      </c>
      <c r="K35" s="2">
        <v>4585</v>
      </c>
      <c r="L35" s="1">
        <f>(I35+I36)/2</f>
        <v>19.520000000000003</v>
      </c>
      <c r="M35">
        <f>K35/(H35*314.16*(J35*1.27)^2)</f>
        <v>0.58583311971777663</v>
      </c>
    </row>
    <row r="36" spans="1:13" x14ac:dyDescent="0.35">
      <c r="A36">
        <v>21</v>
      </c>
      <c r="B36">
        <v>2</v>
      </c>
      <c r="C36" s="1">
        <v>1.1399999999999999</v>
      </c>
      <c r="D36" s="1">
        <f>C35+D35</f>
        <v>21.934999999999995</v>
      </c>
      <c r="F36">
        <v>21</v>
      </c>
      <c r="G36">
        <v>2</v>
      </c>
      <c r="H36" s="1">
        <v>0.98</v>
      </c>
      <c r="I36" s="1">
        <f>H35+I35</f>
        <v>20.010000000000002</v>
      </c>
      <c r="J36" s="1">
        <v>3.9750000000000001</v>
      </c>
      <c r="K36" s="2">
        <v>4659</v>
      </c>
      <c r="L36" s="1">
        <f>(I36+I37)/2</f>
        <v>20.5</v>
      </c>
      <c r="M36">
        <f>K36/(H36*314.16*(J36*1.27)^2)</f>
        <v>0.59379158494184392</v>
      </c>
    </row>
    <row r="37" spans="1:13" x14ac:dyDescent="0.35">
      <c r="A37">
        <v>22</v>
      </c>
      <c r="B37">
        <v>1</v>
      </c>
      <c r="C37" s="1">
        <v>1.1499999999999999</v>
      </c>
      <c r="D37" s="1">
        <f>C36+D36</f>
        <v>23.074999999999996</v>
      </c>
      <c r="F37">
        <v>22</v>
      </c>
      <c r="G37">
        <v>2</v>
      </c>
      <c r="H37" s="1">
        <v>1.01</v>
      </c>
      <c r="I37" s="1">
        <f>H36+I36</f>
        <v>20.990000000000002</v>
      </c>
      <c r="J37" s="1">
        <v>3.97</v>
      </c>
      <c r="K37" s="2">
        <v>4870</v>
      </c>
      <c r="L37" s="1">
        <f>(I37+I38)/2</f>
        <v>21.495000000000005</v>
      </c>
      <c r="M37">
        <f>K37/(H37*314.16*(J37*1.27)^2)</f>
        <v>0.60376543121998349</v>
      </c>
    </row>
    <row r="38" spans="1:13" x14ac:dyDescent="0.35">
      <c r="A38">
        <v>23</v>
      </c>
      <c r="B38">
        <v>1</v>
      </c>
      <c r="C38" s="1">
        <v>1.0649999999999999</v>
      </c>
      <c r="D38" s="1">
        <f>C37+D37</f>
        <v>24.224999999999994</v>
      </c>
      <c r="F38">
        <v>23</v>
      </c>
      <c r="G38">
        <v>2</v>
      </c>
      <c r="H38" s="1">
        <v>0.99</v>
      </c>
      <c r="I38" s="1">
        <f>H37+I37</f>
        <v>22.000000000000004</v>
      </c>
      <c r="J38" s="1">
        <v>3.97</v>
      </c>
      <c r="K38" s="2">
        <v>4815</v>
      </c>
      <c r="L38" s="1">
        <f>(I38+I39)/2</f>
        <v>22.495000000000005</v>
      </c>
      <c r="M38">
        <f>K38/(H38*314.16*(J38*1.27)^2)</f>
        <v>0.60900625491827154</v>
      </c>
    </row>
    <row r="39" spans="1:13" x14ac:dyDescent="0.35">
      <c r="A39">
        <v>24</v>
      </c>
      <c r="B39">
        <v>2</v>
      </c>
      <c r="C39" s="1">
        <v>1.125</v>
      </c>
      <c r="D39" s="1">
        <f>C38+D38</f>
        <v>25.289999999999996</v>
      </c>
      <c r="F39">
        <v>24</v>
      </c>
      <c r="G39">
        <v>1</v>
      </c>
      <c r="H39" s="1">
        <v>1.0049999999999999</v>
      </c>
      <c r="I39" s="1">
        <f>H38+I38</f>
        <v>22.990000000000002</v>
      </c>
      <c r="J39" s="1">
        <v>3.97</v>
      </c>
      <c r="K39" s="2">
        <v>4904</v>
      </c>
      <c r="L39" s="1">
        <f>(I39+I40)/2</f>
        <v>23.4925</v>
      </c>
      <c r="M39">
        <f>K39/(H39*314.16*(J39*1.27)^2)</f>
        <v>0.61100541061628766</v>
      </c>
    </row>
    <row r="40" spans="1:13" x14ac:dyDescent="0.35">
      <c r="A40">
        <v>25</v>
      </c>
      <c r="B40">
        <v>2</v>
      </c>
      <c r="C40" s="1">
        <v>1.0349999999999999</v>
      </c>
      <c r="D40" s="1">
        <f>C39+D39</f>
        <v>26.414999999999996</v>
      </c>
      <c r="F40">
        <v>25</v>
      </c>
      <c r="G40">
        <v>2</v>
      </c>
      <c r="H40" s="1">
        <v>1.0049999999999999</v>
      </c>
      <c r="I40" s="1">
        <f>H39+I39</f>
        <v>23.995000000000001</v>
      </c>
      <c r="J40" s="1">
        <v>3.97</v>
      </c>
      <c r="K40" s="2">
        <v>4985</v>
      </c>
      <c r="L40" s="1">
        <f>(I40+I41)/2</f>
        <v>24.497500000000002</v>
      </c>
      <c r="M40">
        <f>K40/(H40*314.16*(J40*1.27)^2)</f>
        <v>0.62109746572638536</v>
      </c>
    </row>
    <row r="41" spans="1:13" x14ac:dyDescent="0.35">
      <c r="A41">
        <v>26</v>
      </c>
      <c r="B41">
        <v>1</v>
      </c>
      <c r="C41" s="1">
        <v>1.095</v>
      </c>
      <c r="D41" s="1">
        <f>C40+D40</f>
        <v>27.449999999999996</v>
      </c>
      <c r="F41">
        <v>26</v>
      </c>
      <c r="G41">
        <v>3</v>
      </c>
      <c r="H41" s="1">
        <v>1.01</v>
      </c>
      <c r="I41" s="1">
        <f>H40+I40</f>
        <v>25</v>
      </c>
      <c r="J41" s="1">
        <v>3.97</v>
      </c>
      <c r="K41" s="2">
        <v>5027</v>
      </c>
      <c r="L41" s="1">
        <f>(I41+I42)/2</f>
        <v>25.505000000000003</v>
      </c>
      <c r="M41">
        <f>K41/(H41*314.16*(J41*1.27)^2)</f>
        <v>0.62322973772953949</v>
      </c>
    </row>
    <row r="42" spans="1:13" x14ac:dyDescent="0.35">
      <c r="A42">
        <v>27</v>
      </c>
      <c r="B42">
        <v>2</v>
      </c>
      <c r="C42" s="1">
        <v>1.085</v>
      </c>
      <c r="D42" s="1">
        <f>C41+D41</f>
        <v>28.544999999999995</v>
      </c>
      <c r="E42">
        <v>29.7</v>
      </c>
      <c r="F42">
        <v>27</v>
      </c>
      <c r="G42">
        <v>2</v>
      </c>
      <c r="H42" s="1">
        <v>1.01</v>
      </c>
      <c r="I42" s="1">
        <f>H41+I41</f>
        <v>26.01</v>
      </c>
      <c r="J42" s="1">
        <v>3.972</v>
      </c>
      <c r="K42" s="2">
        <v>4965</v>
      </c>
      <c r="L42" s="1">
        <f>(I42+I43)/2</f>
        <v>26.515000000000001</v>
      </c>
      <c r="M42">
        <f>K42/(H42*314.16*(J42*1.27)^2)</f>
        <v>0.61492346999550229</v>
      </c>
    </row>
    <row r="43" spans="1:13" x14ac:dyDescent="0.35">
      <c r="D43" s="1">
        <f>C42+D42</f>
        <v>29.629999999999995</v>
      </c>
      <c r="F43">
        <v>28</v>
      </c>
      <c r="G43">
        <v>2</v>
      </c>
      <c r="H43" s="1">
        <v>0.96</v>
      </c>
      <c r="I43" s="1">
        <f>H42+I42</f>
        <v>27.020000000000003</v>
      </c>
      <c r="J43" s="1">
        <v>3.9750000000000001</v>
      </c>
      <c r="K43" s="2">
        <v>4870</v>
      </c>
      <c r="L43" s="1">
        <f>(I43+I44)/2</f>
        <v>27.500000000000004</v>
      </c>
      <c r="M43">
        <f>K43/(H43*314.16*(J43*1.27)^2)</f>
        <v>0.63361453599964312</v>
      </c>
    </row>
    <row r="44" spans="1:13" x14ac:dyDescent="0.35">
      <c r="F44">
        <v>29</v>
      </c>
      <c r="G44">
        <v>2</v>
      </c>
      <c r="H44" s="1">
        <v>0.97499999999999998</v>
      </c>
      <c r="I44" s="1">
        <f>H43+I43</f>
        <v>27.980000000000004</v>
      </c>
      <c r="J44" s="1">
        <v>3.9750000000000001</v>
      </c>
      <c r="K44" s="2">
        <v>4980</v>
      </c>
      <c r="L44" s="1">
        <f>(I44+I45)/2</f>
        <v>28.467500000000005</v>
      </c>
      <c r="M44">
        <f>K44/(H44*314.16*(J44*1.27)^2)</f>
        <v>0.63795806322478676</v>
      </c>
    </row>
    <row r="45" spans="1:13" x14ac:dyDescent="0.35">
      <c r="F45">
        <v>30</v>
      </c>
      <c r="G45">
        <v>2</v>
      </c>
      <c r="H45" s="1">
        <v>0.6</v>
      </c>
      <c r="I45" s="1">
        <f>H44+I44</f>
        <v>28.955000000000005</v>
      </c>
      <c r="J45" s="1">
        <v>3.9750000000000001</v>
      </c>
      <c r="K45" s="2">
        <v>3035</v>
      </c>
      <c r="L45" s="1">
        <f>(I45+I46)/2</f>
        <v>29.255000000000006</v>
      </c>
      <c r="M45">
        <f>K45/(H45*314.16*(J45*1.27)^2)</f>
        <v>0.63179305684071185</v>
      </c>
    </row>
    <row r="46" spans="1:13" x14ac:dyDescent="0.35">
      <c r="I46" s="1">
        <f>H45+I45</f>
        <v>29.555000000000007</v>
      </c>
    </row>
    <row r="49" spans="4:5" x14ac:dyDescent="0.35">
      <c r="D49"/>
      <c r="E49" s="1"/>
    </row>
    <row r="50" spans="4:5" x14ac:dyDescent="0.35">
      <c r="D50"/>
      <c r="E50" s="1"/>
    </row>
    <row r="51" spans="4:5" x14ac:dyDescent="0.35">
      <c r="D51"/>
      <c r="E51" s="1"/>
    </row>
    <row r="52" spans="4:5" x14ac:dyDescent="0.35">
      <c r="D52"/>
      <c r="E52" s="1"/>
    </row>
    <row r="53" spans="4:5" x14ac:dyDescent="0.35">
      <c r="D53"/>
      <c r="E53" s="1"/>
    </row>
    <row r="54" spans="4:5" x14ac:dyDescent="0.35">
      <c r="D54"/>
      <c r="E54" s="1"/>
    </row>
    <row r="55" spans="4:5" x14ac:dyDescent="0.35">
      <c r="D55"/>
      <c r="E55" s="1"/>
    </row>
    <row r="56" spans="4:5" x14ac:dyDescent="0.35">
      <c r="D56"/>
      <c r="E56" s="1"/>
    </row>
    <row r="57" spans="4:5" x14ac:dyDescent="0.35">
      <c r="D57"/>
      <c r="E57" s="1"/>
    </row>
    <row r="58" spans="4:5" x14ac:dyDescent="0.35">
      <c r="E58" s="1"/>
    </row>
    <row r="59" spans="4:5" x14ac:dyDescent="0.35">
      <c r="E59" s="1"/>
    </row>
    <row r="60" spans="4:5" x14ac:dyDescent="0.35">
      <c r="E60" s="1"/>
    </row>
    <row r="61" spans="4:5" x14ac:dyDescent="0.35">
      <c r="E61" s="1"/>
    </row>
    <row r="62" spans="4:5" x14ac:dyDescent="0.35">
      <c r="E62" s="1"/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Morris</dc:creator>
  <cp:lastModifiedBy>Elizabeth Morris</cp:lastModifiedBy>
  <dcterms:created xsi:type="dcterms:W3CDTF">2026-05-03T14:31:38Z</dcterms:created>
  <dcterms:modified xsi:type="dcterms:W3CDTF">2026-05-03T14:42:09Z</dcterms:modified>
</cp:coreProperties>
</file>